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8088D026-39E9-4E6D-BF2C-175F7E222823}" xr6:coauthVersionLast="47" xr6:coauthVersionMax="47" xr10:uidLastSave="{00000000-0000-0000-0000-000000000000}"/>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295"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5" i="8"/>
  <c r="D307" i="8"/>
  <c r="C307" i="8"/>
  <c r="C293" i="8"/>
  <c r="C295" i="8"/>
  <c r="D291" i="8"/>
  <c r="C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<sst xmlns="http://schemas.openxmlformats.org/spreadsheetml/2006/main" count="4797" uniqueCount="2423">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</sst>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45473</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671.20290642000327</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0.2924058128400065</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171.20290642000327</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651.20290642000327</v>
      </c>
      <c r="E53" s="46"/>
      <c r="F53" s="102">
        <f>IF($C$58=0,"",IF(C53="[for completion]","",C53/$C$58))</f>
        <v>0.97020275119684141</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2.9797248803158576E-2</v>
      </c>
      <c r="G57" s="47"/>
      <c r="H57" s="20"/>
      <c r="L57" s="20"/>
      <c r="M57" s="20"/>
      <c r="N57" s="51"/>
    </row>
    <row r="58" spans="1:14" x14ac:dyDescent="0.3">
      <c r="A58" s="22" t="s">
        <v>92</v>
      </c>
      <c r="B58" s="48" t="s">
        <v>93</v>
      </c>
      <c r="C58" s="98">
        <f>SUM(C53:C57)</f>
        <v>671.20290642000327</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12.592913276455251</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25.941833460000002</v>
      </c>
      <c r="D70" s="96"/>
      <c r="E70" s="18"/>
      <c r="F70" s="102">
        <f t="shared" ref="F70:F76" si="1">IF($C$77=0,"",IF(C70="[for completion]","",C70/$C$77))</f>
        <v>3.9836790045388017E-2</v>
      </c>
      <c r="G70" s="102" t="str">
        <f>IF($D$77=0,"",IF(D70="[Mark as ND1 if not relevant]","",D70/$D$77))</f>
        <v/>
      </c>
      <c r="H70" s="20"/>
      <c r="L70" s="20"/>
      <c r="M70" s="20"/>
      <c r="N70" s="51"/>
    </row>
    <row r="71" spans="1:14" x14ac:dyDescent="0.3">
      <c r="A71" s="22" t="s">
        <v>108</v>
      </c>
      <c r="B71" s="18" t="s">
        <v>1088</v>
      </c>
      <c r="C71" s="96">
        <v>27.372223819999999</v>
      </c>
      <c r="D71" s="96"/>
      <c r="E71" s="18"/>
      <c r="F71" s="102">
        <f t="shared" si="1"/>
        <v>4.2033325634984187E-2</v>
      </c>
      <c r="G71" s="102" t="str">
        <f t="shared" ref="G71:G76" si="2">IF($D$77=0,"",IF(D71="[Mark as ND1 if not relevant]","",D71/$D$77))</f>
        <v/>
      </c>
      <c r="H71" s="20"/>
      <c r="L71" s="20"/>
      <c r="M71" s="20"/>
      <c r="N71" s="51"/>
    </row>
    <row r="72" spans="1:14" x14ac:dyDescent="0.3">
      <c r="A72" s="22" t="s">
        <v>109</v>
      </c>
      <c r="B72" s="18" t="s">
        <v>1089</v>
      </c>
      <c r="C72" s="96">
        <v>29.211996070000001</v>
      </c>
      <c r="D72" s="96"/>
      <c r="E72" s="18"/>
      <c r="F72" s="102">
        <f t="shared" si="1"/>
        <v>4.4858516112272109E-2</v>
      </c>
      <c r="G72" s="102" t="str">
        <f t="shared" si="2"/>
        <v/>
      </c>
      <c r="H72" s="20"/>
      <c r="L72" s="20"/>
      <c r="M72" s="20"/>
      <c r="N72" s="51"/>
    </row>
    <row r="73" spans="1:14" x14ac:dyDescent="0.3">
      <c r="A73" s="22" t="s">
        <v>110</v>
      </c>
      <c r="B73" s="18" t="s">
        <v>1090</v>
      </c>
      <c r="C73" s="96">
        <v>29.958274190000001</v>
      </c>
      <c r="D73" s="96"/>
      <c r="E73" s="18"/>
      <c r="F73" s="102">
        <f t="shared" si="1"/>
        <v>4.6004515481505082E-2</v>
      </c>
      <c r="G73" s="102" t="str">
        <f t="shared" si="2"/>
        <v/>
      </c>
      <c r="H73" s="20"/>
      <c r="L73" s="20"/>
      <c r="M73" s="20"/>
      <c r="N73" s="51"/>
    </row>
    <row r="74" spans="1:14" x14ac:dyDescent="0.3">
      <c r="A74" s="22" t="s">
        <v>111</v>
      </c>
      <c r="B74" s="18" t="s">
        <v>1091</v>
      </c>
      <c r="C74" s="96">
        <v>27.713760060000002</v>
      </c>
      <c r="D74" s="96"/>
      <c r="E74" s="18"/>
      <c r="F74" s="102">
        <f t="shared" si="1"/>
        <v>4.2557795407205577E-2</v>
      </c>
      <c r="G74" s="102" t="str">
        <f t="shared" si="2"/>
        <v/>
      </c>
      <c r="H74" s="20"/>
      <c r="L74" s="20"/>
      <c r="M74" s="20"/>
      <c r="N74" s="51"/>
    </row>
    <row r="75" spans="1:14" x14ac:dyDescent="0.3">
      <c r="A75" s="22" t="s">
        <v>112</v>
      </c>
      <c r="B75" s="18" t="s">
        <v>1092</v>
      </c>
      <c r="C75" s="96">
        <v>128.04236967</v>
      </c>
      <c r="D75" s="96"/>
      <c r="E75" s="18"/>
      <c r="F75" s="102">
        <f t="shared" si="1"/>
        <v>0.1966243829805909</v>
      </c>
      <c r="G75" s="102" t="str">
        <f t="shared" si="2"/>
        <v/>
      </c>
      <c r="H75" s="20"/>
      <c r="L75" s="20"/>
      <c r="M75" s="20"/>
      <c r="N75" s="51"/>
    </row>
    <row r="76" spans="1:14" x14ac:dyDescent="0.3">
      <c r="A76" s="22" t="s">
        <v>113</v>
      </c>
      <c r="B76" s="18" t="s">
        <v>1093</v>
      </c>
      <c r="C76" s="96">
        <v>382.96244915000005</v>
      </c>
      <c r="D76" s="96"/>
      <c r="E76" s="18"/>
      <c r="F76" s="102">
        <f t="shared" si="1"/>
        <v>0.58808467433805411</v>
      </c>
      <c r="G76" s="102" t="str">
        <f t="shared" si="2"/>
        <v/>
      </c>
      <c r="H76" s="20"/>
      <c r="L76" s="20"/>
      <c r="M76" s="20"/>
      <c r="N76" s="51"/>
    </row>
    <row r="77" spans="1:14" x14ac:dyDescent="0.3">
      <c r="A77" s="22" t="s">
        <v>114</v>
      </c>
      <c r="B77" s="54" t="s">
        <v>93</v>
      </c>
      <c r="C77" s="98">
        <f>SUM(C70:C76)</f>
        <v>651.20290642000009</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12.657145879999998</v>
      </c>
      <c r="D79" s="98"/>
      <c r="E79" s="39"/>
      <c r="F79" s="102">
        <f t="shared" ref="F79:F87" si="4">IF($C$77=0,"",IF(C79="[for completion]","",C79/$C$77))</f>
        <v>1.9436562329831864E-2</v>
      </c>
      <c r="G79" s="102" t="str">
        <f t="shared" si="3"/>
        <v/>
      </c>
      <c r="H79" s="20"/>
      <c r="L79" s="20"/>
      <c r="M79" s="20"/>
      <c r="N79" s="51"/>
    </row>
    <row r="80" spans="1:14" outlineLevel="1" x14ac:dyDescent="0.3">
      <c r="A80" s="22" t="s">
        <v>119</v>
      </c>
      <c r="B80" s="55" t="s">
        <v>120</v>
      </c>
      <c r="C80" s="98">
        <v>13.28468758</v>
      </c>
      <c r="D80" s="98"/>
      <c r="E80" s="39"/>
      <c r="F80" s="102">
        <f t="shared" si="4"/>
        <v>2.0400227715556146E-2</v>
      </c>
      <c r="G80" s="102" t="str">
        <f t="shared" si="3"/>
        <v/>
      </c>
      <c r="H80" s="20"/>
      <c r="L80" s="20"/>
      <c r="M80" s="20"/>
      <c r="N80" s="51"/>
    </row>
    <row r="81" spans="1:14" outlineLevel="1" x14ac:dyDescent="0.3">
      <c r="A81" s="22" t="s">
        <v>121</v>
      </c>
      <c r="B81" s="55" t="s">
        <v>122</v>
      </c>
      <c r="C81" s="98">
        <v>13.643115579999998</v>
      </c>
      <c r="D81" s="98"/>
      <c r="E81" s="39"/>
      <c r="F81" s="102">
        <f t="shared" si="4"/>
        <v>2.0950636806895222E-2</v>
      </c>
      <c r="G81" s="102" t="str">
        <f t="shared" si="3"/>
        <v/>
      </c>
      <c r="H81" s="20"/>
      <c r="L81" s="20"/>
      <c r="M81" s="20"/>
      <c r="N81" s="51"/>
    </row>
    <row r="82" spans="1:14" outlineLevel="1" x14ac:dyDescent="0.3">
      <c r="A82" s="22" t="s">
        <v>123</v>
      </c>
      <c r="B82" s="55" t="s">
        <v>124</v>
      </c>
      <c r="C82" s="98">
        <v>13.72910824</v>
      </c>
      <c r="D82" s="98"/>
      <c r="E82" s="39"/>
      <c r="F82" s="102">
        <f t="shared" si="4"/>
        <v>2.1082688828088968E-2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1.6671232876712327</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0.5</v>
      </c>
      <c r="G93" s="102" t="str">
        <f>IF($D$100=0,"",IF(D93="[Mark as ND1 if not relevant]","",IF(D93="","",D93/$D$100)))</f>
        <v/>
      </c>
      <c r="H93" s="20"/>
      <c r="L93" s="20"/>
      <c r="M93" s="20"/>
      <c r="N93" s="51"/>
    </row>
    <row r="94" spans="1:14" x14ac:dyDescent="0.3">
      <c r="A94" s="22" t="s">
        <v>136</v>
      </c>
      <c r="B94" s="18" t="s">
        <v>1088</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671.20290642000327</v>
      </c>
      <c r="D112" s="96">
        <v>671.20290642000327</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671.20290642000327</v>
      </c>
      <c r="D130" s="96">
        <f>SUM(D112:D129)</f>
        <v>671.20290642000327</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2.9797248803158576E-2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2.9797248803158576E-2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651.20290642000327</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651.20290642000327</v>
      </c>
      <c r="F15" s="93">
        <f>SUM(F12:F14)</f>
        <v>1</v>
      </c>
    </row>
    <row r="16" spans="1:7" outlineLevel="1" x14ac:dyDescent="0.3">
      <c r="A16" s="22" t="s">
        <v>409</v>
      </c>
      <c r="B16" s="50" t="s">
        <v>410</v>
      </c>
      <c r="C16" s="96">
        <v>456.33701014837391</v>
      </c>
      <c r="F16" s="102">
        <f t="shared" ref="F16:F26" si="0">IF($C$15=0,"",IF(C16="[for completion]","",C16/$C$15))</f>
        <v>0.70076009435690756</v>
      </c>
    </row>
    <row r="17" spans="1:7" outlineLevel="1" x14ac:dyDescent="0.3">
      <c r="A17" s="22" t="s">
        <v>411</v>
      </c>
      <c r="B17" s="50" t="s">
        <v>951</v>
      </c>
      <c r="C17" s="96">
        <v>190.56193641469719</v>
      </c>
      <c r="F17" s="102">
        <f t="shared" si="0"/>
        <v>0.29263066017673967</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8520</v>
      </c>
      <c r="D28" s="97">
        <v>0</v>
      </c>
      <c r="F28" s="97">
        <v>8520</v>
      </c>
    </row>
    <row r="29" spans="1:7" outlineLevel="1" x14ac:dyDescent="0.3">
      <c r="A29" s="22" t="s">
        <v>427</v>
      </c>
      <c r="B29" s="37" t="s">
        <v>428</v>
      </c>
      <c r="C29" s="97">
        <v>8256</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1.3979741874997807E-2</v>
      </c>
      <c r="D36" s="93"/>
      <c r="E36" s="110"/>
      <c r="F36" s="93">
        <v>1.3979741874997807E-2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0.52333763879148876</v>
      </c>
      <c r="D99" s="93"/>
      <c r="E99" s="93"/>
      <c r="F99" s="93">
        <v>0.52333763879148876</v>
      </c>
      <c r="G99" s="22"/>
    </row>
    <row r="100" spans="1:7" x14ac:dyDescent="0.3">
      <c r="A100" s="22" t="s">
        <v>528</v>
      </c>
      <c r="B100" s="39" t="s">
        <v>2320</v>
      </c>
      <c r="C100" s="93">
        <v>0.47666236120851124</v>
      </c>
      <c r="D100" s="93"/>
      <c r="E100" s="93"/>
      <c r="F100" s="93">
        <v>0.47666236120851124</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1.638734240095246E-4</v>
      </c>
      <c r="D150" s="93"/>
      <c r="E150" s="94"/>
      <c r="F150" s="93">
        <v>1.638734240095246E-4</v>
      </c>
    </row>
    <row r="151" spans="1:7" x14ac:dyDescent="0.3">
      <c r="A151" s="22" t="s">
        <v>561</v>
      </c>
      <c r="B151" s="22" t="s">
        <v>562</v>
      </c>
      <c r="C151" s="93">
        <v>0.98068903221096915</v>
      </c>
      <c r="D151" s="93"/>
      <c r="E151" s="94"/>
      <c r="F151" s="93">
        <v>0.98068903221096915</v>
      </c>
    </row>
    <row r="152" spans="1:7" x14ac:dyDescent="0.3">
      <c r="A152" s="22" t="s">
        <v>563</v>
      </c>
      <c r="B152" s="22" t="s">
        <v>91</v>
      </c>
      <c r="C152" s="93">
        <v>1.9147094365021381E-2</v>
      </c>
      <c r="D152" s="93"/>
      <c r="E152" s="94"/>
      <c r="F152" s="93">
        <v>1.9147094365021381E-2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0.133110313491281</v>
      </c>
      <c r="D170" s="93"/>
      <c r="E170" s="94"/>
      <c r="F170" s="93">
        <v>0.133110313491281</v>
      </c>
    </row>
    <row r="171" spans="1:7" x14ac:dyDescent="0.3">
      <c r="A171" s="22" t="s">
        <v>585</v>
      </c>
      <c r="B171" s="18" t="s">
        <v>2307</v>
      </c>
      <c r="C171" s="93">
        <v>0.1664380631159153</v>
      </c>
      <c r="D171" s="93"/>
      <c r="E171" s="94"/>
      <c r="F171" s="93">
        <v>0.1664380631159153</v>
      </c>
    </row>
    <row r="172" spans="1:7" x14ac:dyDescent="0.3">
      <c r="A172" s="22" t="s">
        <v>587</v>
      </c>
      <c r="B172" s="18" t="s">
        <v>2308</v>
      </c>
      <c r="C172" s="93">
        <v>0.22489230409783295</v>
      </c>
      <c r="D172" s="93"/>
      <c r="E172" s="93"/>
      <c r="F172" s="93">
        <v>0.22489230409783295</v>
      </c>
    </row>
    <row r="173" spans="1:7" x14ac:dyDescent="0.3">
      <c r="A173" s="22" t="s">
        <v>589</v>
      </c>
      <c r="B173" s="18" t="s">
        <v>2309</v>
      </c>
      <c r="C173" s="93">
        <v>0.2142674692241113</v>
      </c>
      <c r="D173" s="93"/>
      <c r="E173" s="93"/>
      <c r="F173" s="93">
        <v>0.2142674692241113</v>
      </c>
    </row>
    <row r="174" spans="1:7" x14ac:dyDescent="0.3">
      <c r="A174" s="22" t="s">
        <v>591</v>
      </c>
      <c r="B174" s="18" t="s">
        <v>2310</v>
      </c>
      <c r="C174" s="93">
        <v>0.26129185007085476</v>
      </c>
      <c r="D174" s="93"/>
      <c r="E174" s="93"/>
      <c r="F174" s="93">
        <v>0.26129185007085476</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76.432266011737468</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3.7462957299999986</v>
      </c>
      <c r="D190" s="97">
        <v>719</v>
      </c>
      <c r="E190" s="36"/>
      <c r="F190" s="102">
        <f>IF($C$214=0,"",IF(C190="[for completion]","",IF(C190="","",C190/$C$214)))</f>
        <v>5.752885457153945E-3</v>
      </c>
      <c r="G190" s="102">
        <f>IF($D$214=0,"",IF(D190="[for completion]","",IF(D190="","",D190/$D$214)))</f>
        <v>8.4389671361502341E-2</v>
      </c>
    </row>
    <row r="191" spans="1:7" x14ac:dyDescent="0.3">
      <c r="A191" s="22" t="s">
        <v>611</v>
      </c>
      <c r="B191" s="39" t="s">
        <v>2322</v>
      </c>
      <c r="C191" s="96">
        <v>12.185018600000019</v>
      </c>
      <c r="D191" s="97">
        <v>812</v>
      </c>
      <c r="E191" s="36"/>
      <c r="F191" s="102">
        <f t="shared" ref="F191:F213" si="1">IF($C$214=0,"",IF(C191="[for completion]","",IF(C191="","",C191/$C$214)))</f>
        <v>1.8711554386308542E-2</v>
      </c>
      <c r="G191" s="102">
        <f t="shared" ref="G191:G213" si="2">IF($D$214=0,"",IF(D191="[for completion]","",IF(D191="","",D191/$D$214)))</f>
        <v>9.530516431924882E-2</v>
      </c>
    </row>
    <row r="192" spans="1:7" x14ac:dyDescent="0.3">
      <c r="A192" s="22" t="s">
        <v>612</v>
      </c>
      <c r="B192" s="39" t="s">
        <v>2323</v>
      </c>
      <c r="C192" s="96">
        <v>21.909718870000003</v>
      </c>
      <c r="D192" s="97">
        <v>878</v>
      </c>
      <c r="E192" s="36"/>
      <c r="F192" s="102">
        <f t="shared" si="1"/>
        <v>3.3644995521363824E-2</v>
      </c>
      <c r="G192" s="102">
        <f t="shared" si="2"/>
        <v>0.10305164319248826</v>
      </c>
    </row>
    <row r="193" spans="1:7" x14ac:dyDescent="0.3">
      <c r="A193" s="22" t="s">
        <v>613</v>
      </c>
      <c r="B193" s="39" t="s">
        <v>2324</v>
      </c>
      <c r="C193" s="96">
        <v>29.515596509999973</v>
      </c>
      <c r="D193" s="97">
        <v>841</v>
      </c>
      <c r="E193" s="36"/>
      <c r="F193" s="102">
        <f t="shared" si="1"/>
        <v>4.5324730923365371E-2</v>
      </c>
      <c r="G193" s="102">
        <f t="shared" si="2"/>
        <v>9.8708920187793425E-2</v>
      </c>
    </row>
    <row r="194" spans="1:7" x14ac:dyDescent="0.3">
      <c r="A194" s="22" t="s">
        <v>614</v>
      </c>
      <c r="B194" s="39" t="s">
        <v>2325</v>
      </c>
      <c r="C194" s="96">
        <v>31.758073640000006</v>
      </c>
      <c r="D194" s="97">
        <v>707</v>
      </c>
      <c r="E194" s="36"/>
      <c r="F194" s="102">
        <f t="shared" si="1"/>
        <v>4.8768322940372928E-2</v>
      </c>
      <c r="G194" s="102">
        <f t="shared" si="2"/>
        <v>8.2981220657276991E-2</v>
      </c>
    </row>
    <row r="195" spans="1:7" x14ac:dyDescent="0.3">
      <c r="A195" s="22" t="s">
        <v>615</v>
      </c>
      <c r="B195" s="39" t="s">
        <v>2326</v>
      </c>
      <c r="C195" s="96">
        <v>32.855174240000025</v>
      </c>
      <c r="D195" s="97">
        <v>599</v>
      </c>
      <c r="E195" s="36"/>
      <c r="F195" s="102">
        <f t="shared" si="1"/>
        <v>5.0453052214742035E-2</v>
      </c>
      <c r="G195" s="102">
        <f t="shared" si="2"/>
        <v>7.0305164319248825E-2</v>
      </c>
    </row>
    <row r="196" spans="1:7" x14ac:dyDescent="0.3">
      <c r="A196" s="22" t="s">
        <v>616</v>
      </c>
      <c r="B196" s="39" t="s">
        <v>2327</v>
      </c>
      <c r="C196" s="96">
        <v>35.651832179999992</v>
      </c>
      <c r="D196" s="97">
        <v>549</v>
      </c>
      <c r="E196" s="36"/>
      <c r="F196" s="102">
        <f t="shared" si="1"/>
        <v>5.4747655190909093E-2</v>
      </c>
      <c r="G196" s="102">
        <f t="shared" si="2"/>
        <v>6.4436619718309857E-2</v>
      </c>
    </row>
    <row r="197" spans="1:7" x14ac:dyDescent="0.3">
      <c r="A197" s="22" t="s">
        <v>617</v>
      </c>
      <c r="B197" s="39" t="s">
        <v>2328</v>
      </c>
      <c r="C197" s="96">
        <v>34.469512660000014</v>
      </c>
      <c r="D197" s="97">
        <v>460</v>
      </c>
      <c r="E197" s="36"/>
      <c r="F197" s="102">
        <f t="shared" si="1"/>
        <v>5.2932062065718967E-2</v>
      </c>
      <c r="G197" s="102">
        <f t="shared" si="2"/>
        <v>5.39906103286385E-2</v>
      </c>
    </row>
    <row r="198" spans="1:7" x14ac:dyDescent="0.3">
      <c r="A198" s="22" t="s">
        <v>618</v>
      </c>
      <c r="B198" s="39" t="s">
        <v>2329</v>
      </c>
      <c r="C198" s="96">
        <v>34.547529930000032</v>
      </c>
      <c r="D198" s="97">
        <v>406</v>
      </c>
      <c r="E198" s="36"/>
      <c r="F198" s="102">
        <f t="shared" si="1"/>
        <v>5.3051866921058018E-2</v>
      </c>
      <c r="G198" s="102">
        <f t="shared" si="2"/>
        <v>4.765258215962441E-2</v>
      </c>
    </row>
    <row r="199" spans="1:7" x14ac:dyDescent="0.3">
      <c r="A199" s="22" t="s">
        <v>619</v>
      </c>
      <c r="B199" s="39" t="s">
        <v>2330</v>
      </c>
      <c r="C199" s="96">
        <v>34.755446780000028</v>
      </c>
      <c r="D199" s="97">
        <v>366</v>
      </c>
      <c r="E199" s="39"/>
      <c r="F199" s="102">
        <f t="shared" si="1"/>
        <v>5.3371148128113777E-2</v>
      </c>
      <c r="G199" s="102">
        <f t="shared" si="2"/>
        <v>4.2957746478873238E-2</v>
      </c>
    </row>
    <row r="200" spans="1:7" x14ac:dyDescent="0.3">
      <c r="A200" s="22" t="s">
        <v>620</v>
      </c>
      <c r="B200" s="39" t="s">
        <v>2331</v>
      </c>
      <c r="C200" s="96">
        <v>27.863384129999996</v>
      </c>
      <c r="D200" s="97">
        <v>266</v>
      </c>
      <c r="E200" s="39"/>
      <c r="F200" s="102">
        <f t="shared" si="1"/>
        <v>4.2787561073981489E-2</v>
      </c>
      <c r="G200" s="102">
        <f t="shared" si="2"/>
        <v>3.1220657276995304E-2</v>
      </c>
    </row>
    <row r="201" spans="1:7" x14ac:dyDescent="0.3">
      <c r="A201" s="22" t="s">
        <v>621</v>
      </c>
      <c r="B201" s="39" t="s">
        <v>2332</v>
      </c>
      <c r="C201" s="96">
        <v>31.197068439999999</v>
      </c>
      <c r="D201" s="97">
        <v>271</v>
      </c>
      <c r="E201" s="39"/>
      <c r="F201" s="102">
        <f t="shared" si="1"/>
        <v>4.7906832313612459E-2</v>
      </c>
      <c r="G201" s="102">
        <f t="shared" si="2"/>
        <v>3.1807511737089199E-2</v>
      </c>
    </row>
    <row r="202" spans="1:7" x14ac:dyDescent="0.3">
      <c r="A202" s="22" t="s">
        <v>622</v>
      </c>
      <c r="B202" s="39" t="s">
        <v>2333</v>
      </c>
      <c r="C202" s="96">
        <v>28.257897629999995</v>
      </c>
      <c r="D202" s="97">
        <v>226</v>
      </c>
      <c r="E202" s="39"/>
      <c r="F202" s="102">
        <f t="shared" si="1"/>
        <v>4.3393383769351271E-2</v>
      </c>
      <c r="G202" s="102">
        <f t="shared" si="2"/>
        <v>2.6525821596244132E-2</v>
      </c>
    </row>
    <row r="203" spans="1:7" x14ac:dyDescent="0.3">
      <c r="A203" s="22" t="s">
        <v>623</v>
      </c>
      <c r="B203" s="39" t="s">
        <v>2334</v>
      </c>
      <c r="C203" s="96">
        <v>26.181165310000001</v>
      </c>
      <c r="D203" s="97">
        <v>194</v>
      </c>
      <c r="E203" s="39"/>
      <c r="F203" s="102">
        <f t="shared" si="1"/>
        <v>4.0204312744750247E-2</v>
      </c>
      <c r="G203" s="102">
        <f t="shared" si="2"/>
        <v>2.2769953051643192E-2</v>
      </c>
    </row>
    <row r="204" spans="1:7" x14ac:dyDescent="0.3">
      <c r="A204" s="22" t="s">
        <v>624</v>
      </c>
      <c r="B204" s="39" t="s">
        <v>2335</v>
      </c>
      <c r="C204" s="96">
        <v>25.762454340000001</v>
      </c>
      <c r="D204" s="97">
        <v>178</v>
      </c>
      <c r="E204" s="39"/>
      <c r="F204" s="102">
        <f t="shared" si="1"/>
        <v>3.9561331938196616E-2</v>
      </c>
      <c r="G204" s="102">
        <f t="shared" si="2"/>
        <v>2.0892018779342724E-2</v>
      </c>
    </row>
    <row r="205" spans="1:7" x14ac:dyDescent="0.3">
      <c r="A205" s="22" t="s">
        <v>625</v>
      </c>
      <c r="B205" s="39" t="s">
        <v>2336</v>
      </c>
      <c r="C205" s="96">
        <v>22.476680399999999</v>
      </c>
      <c r="D205" s="97">
        <v>145</v>
      </c>
      <c r="F205" s="102">
        <f t="shared" si="1"/>
        <v>3.4515632805704091E-2</v>
      </c>
      <c r="G205" s="102">
        <f t="shared" si="2"/>
        <v>1.7018779342723004E-2</v>
      </c>
    </row>
    <row r="206" spans="1:7" x14ac:dyDescent="0.3">
      <c r="A206" s="22" t="s">
        <v>626</v>
      </c>
      <c r="B206" s="39" t="s">
        <v>2337</v>
      </c>
      <c r="C206" s="96">
        <v>16.522679290000003</v>
      </c>
      <c r="D206" s="97">
        <v>100</v>
      </c>
      <c r="E206" s="87"/>
      <c r="F206" s="102">
        <f t="shared" si="1"/>
        <v>2.5372551515216266E-2</v>
      </c>
      <c r="G206" s="102">
        <f t="shared" si="2"/>
        <v>1.1737089201877934E-2</v>
      </c>
    </row>
    <row r="207" spans="1:7" x14ac:dyDescent="0.3">
      <c r="A207" s="22" t="s">
        <v>627</v>
      </c>
      <c r="B207" s="39" t="s">
        <v>2338</v>
      </c>
      <c r="C207" s="96">
        <v>17.588909789999995</v>
      </c>
      <c r="D207" s="97">
        <v>101</v>
      </c>
      <c r="E207" s="87"/>
      <c r="F207" s="102">
        <f t="shared" si="1"/>
        <v>2.7009876056443536E-2</v>
      </c>
      <c r="G207" s="102">
        <f t="shared" si="2"/>
        <v>1.1854460093896714E-2</v>
      </c>
    </row>
    <row r="208" spans="1:7" x14ac:dyDescent="0.3">
      <c r="A208" s="22" t="s">
        <v>628</v>
      </c>
      <c r="B208" s="39" t="s">
        <v>2339</v>
      </c>
      <c r="C208" s="96">
        <v>15.539274899999995</v>
      </c>
      <c r="D208" s="97">
        <v>84</v>
      </c>
      <c r="E208" s="87"/>
      <c r="F208" s="102">
        <f t="shared" si="1"/>
        <v>2.3862416378679033E-2</v>
      </c>
      <c r="G208" s="102">
        <f t="shared" si="2"/>
        <v>9.8591549295774655E-3</v>
      </c>
    </row>
    <row r="209" spans="1:7" x14ac:dyDescent="0.3">
      <c r="A209" s="22" t="s">
        <v>629</v>
      </c>
      <c r="B209" s="39" t="s">
        <v>2340</v>
      </c>
      <c r="C209" s="96">
        <v>18.33200587</v>
      </c>
      <c r="D209" s="97">
        <v>94</v>
      </c>
      <c r="E209" s="87"/>
      <c r="F209" s="102">
        <f t="shared" si="1"/>
        <v>2.815098902242397E-2</v>
      </c>
      <c r="G209" s="102">
        <f t="shared" si="2"/>
        <v>1.1032863849765259E-2</v>
      </c>
    </row>
    <row r="210" spans="1:7" x14ac:dyDescent="0.3">
      <c r="A210" s="22" t="s">
        <v>630</v>
      </c>
      <c r="B210" s="39" t="s">
        <v>2341</v>
      </c>
      <c r="C210" s="96">
        <v>13.136785279999998</v>
      </c>
      <c r="D210" s="97">
        <v>64</v>
      </c>
      <c r="E210" s="87"/>
      <c r="F210" s="102">
        <f t="shared" si="1"/>
        <v>2.0173106032679921E-2</v>
      </c>
      <c r="G210" s="102">
        <f t="shared" si="2"/>
        <v>7.5117370892018778E-3</v>
      </c>
    </row>
    <row r="211" spans="1:7" x14ac:dyDescent="0.3">
      <c r="A211" s="22" t="s">
        <v>631</v>
      </c>
      <c r="B211" s="39" t="s">
        <v>2342</v>
      </c>
      <c r="C211" s="96">
        <v>11.608068390000001</v>
      </c>
      <c r="D211" s="97">
        <v>54</v>
      </c>
      <c r="E211" s="87"/>
      <c r="F211" s="102">
        <f t="shared" si="1"/>
        <v>1.7825578288364181E-2</v>
      </c>
      <c r="G211" s="102">
        <f t="shared" si="2"/>
        <v>6.3380281690140847E-3</v>
      </c>
    </row>
    <row r="212" spans="1:7" x14ac:dyDescent="0.3">
      <c r="A212" s="22" t="s">
        <v>632</v>
      </c>
      <c r="B212" s="39" t="s">
        <v>2343</v>
      </c>
      <c r="C212" s="96">
        <v>125.34233350999983</v>
      </c>
      <c r="D212" s="97">
        <v>406</v>
      </c>
      <c r="E212" s="87"/>
      <c r="F212" s="102">
        <f t="shared" si="1"/>
        <v>0.19247815431149048</v>
      </c>
      <c r="G212" s="102">
        <f t="shared" si="2"/>
        <v>4.765258215962441E-2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651.20290641999986</v>
      </c>
      <c r="D214" s="46">
        <f>SUM(D190:D213)</f>
        <v>8520</v>
      </c>
      <c r="E214" s="87"/>
      <c r="F214" s="111">
        <f>SUM(F190:F213)</f>
        <v>1.0000000000000002</v>
      </c>
      <c r="G214" s="111">
        <f>SUM(G190:G213)</f>
        <v>0.99999999999999978</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0.61667262760696895</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122.12466804999985</v>
      </c>
      <c r="D219" s="97">
        <v>3522</v>
      </c>
      <c r="F219" s="102">
        <f t="shared" ref="F219:F233" si="3">IF($C$227=0,"",IF(C219="[for completion]","",C219/$C$227))</f>
        <v>0.18753704390138934</v>
      </c>
      <c r="G219" s="102">
        <f t="shared" ref="G219:G233" si="4">IF($D$227=0,"",IF(D219="[for completion]","",D219/$D$227))</f>
        <v>0.41338028169014085</v>
      </c>
    </row>
    <row r="220" spans="1:7" x14ac:dyDescent="0.3">
      <c r="A220" s="22" t="s">
        <v>641</v>
      </c>
      <c r="B220" s="22" t="s">
        <v>642</v>
      </c>
      <c r="C220" s="96">
        <v>69.497958919999874</v>
      </c>
      <c r="D220" s="97">
        <v>1070</v>
      </c>
      <c r="F220" s="102">
        <f t="shared" si="3"/>
        <v>0.10672243356846517</v>
      </c>
      <c r="G220" s="102">
        <f t="shared" si="4"/>
        <v>0.12558685446009391</v>
      </c>
    </row>
    <row r="221" spans="1:7" x14ac:dyDescent="0.3">
      <c r="A221" s="22" t="s">
        <v>643</v>
      </c>
      <c r="B221" s="22" t="s">
        <v>644</v>
      </c>
      <c r="C221" s="96">
        <v>75.899342680000032</v>
      </c>
      <c r="D221" s="97">
        <v>828</v>
      </c>
      <c r="F221" s="102">
        <f t="shared" si="3"/>
        <v>0.11655252446162762</v>
      </c>
      <c r="G221" s="102">
        <f t="shared" si="4"/>
        <v>9.7183098591549291E-2</v>
      </c>
    </row>
    <row r="222" spans="1:7" x14ac:dyDescent="0.3">
      <c r="A222" s="22" t="s">
        <v>645</v>
      </c>
      <c r="B222" s="22" t="s">
        <v>646</v>
      </c>
      <c r="C222" s="96">
        <v>114.85513291000001</v>
      </c>
      <c r="D222" s="97">
        <v>1018</v>
      </c>
      <c r="F222" s="102">
        <f t="shared" si="3"/>
        <v>0.17637380266224278</v>
      </c>
      <c r="G222" s="102">
        <f t="shared" si="4"/>
        <v>0.11948356807511737</v>
      </c>
    </row>
    <row r="223" spans="1:7" x14ac:dyDescent="0.3">
      <c r="A223" s="22" t="s">
        <v>647</v>
      </c>
      <c r="B223" s="22" t="s">
        <v>648</v>
      </c>
      <c r="C223" s="96">
        <v>125.88280483000001</v>
      </c>
      <c r="D223" s="97">
        <v>971</v>
      </c>
      <c r="F223" s="102">
        <f t="shared" si="3"/>
        <v>0.19330811270797774</v>
      </c>
      <c r="G223" s="102">
        <f t="shared" si="4"/>
        <v>0.11396713615023474</v>
      </c>
    </row>
    <row r="224" spans="1:7" x14ac:dyDescent="0.3">
      <c r="A224" s="22" t="s">
        <v>649</v>
      </c>
      <c r="B224" s="22" t="s">
        <v>650</v>
      </c>
      <c r="C224" s="96">
        <v>134.2414498900001</v>
      </c>
      <c r="D224" s="97">
        <v>1036</v>
      </c>
      <c r="F224" s="102">
        <f t="shared" si="3"/>
        <v>0.20614381257601411</v>
      </c>
      <c r="G224" s="102">
        <f t="shared" si="4"/>
        <v>0.12159624413145539</v>
      </c>
    </row>
    <row r="225" spans="1:7" x14ac:dyDescent="0.3">
      <c r="A225" s="22" t="s">
        <v>651</v>
      </c>
      <c r="B225" s="22" t="s">
        <v>652</v>
      </c>
      <c r="C225" s="96">
        <v>4.1379310800000013</v>
      </c>
      <c r="D225" s="97">
        <v>33</v>
      </c>
      <c r="F225" s="102">
        <f t="shared" si="3"/>
        <v>6.35428840873631E-3</v>
      </c>
      <c r="G225" s="102">
        <f t="shared" si="4"/>
        <v>3.8732394366197184E-3</v>
      </c>
    </row>
    <row r="226" spans="1:7" x14ac:dyDescent="0.3">
      <c r="A226" s="22" t="s">
        <v>653</v>
      </c>
      <c r="B226" s="22" t="s">
        <v>654</v>
      </c>
      <c r="C226" s="96">
        <v>4.5636180599999987</v>
      </c>
      <c r="D226" s="97">
        <v>42</v>
      </c>
      <c r="F226" s="102">
        <f t="shared" si="3"/>
        <v>7.0079817135469714E-3</v>
      </c>
      <c r="G226" s="102">
        <f t="shared" si="4"/>
        <v>4.9295774647887328E-3</v>
      </c>
    </row>
    <row r="227" spans="1:7" x14ac:dyDescent="0.3">
      <c r="A227" s="22" t="s">
        <v>655</v>
      </c>
      <c r="B227" s="48" t="s">
        <v>93</v>
      </c>
      <c r="C227" s="96">
        <f>SUM(C219:C226)</f>
        <v>651.20290641999986</v>
      </c>
      <c r="D227" s="97">
        <f>SUM(D219:D226)</f>
        <v>8520</v>
      </c>
      <c r="F227" s="93">
        <f>SUM(F219:F226)</f>
        <v>1</v>
      </c>
      <c r="G227" s="93">
        <f>SUM(G219:G226)</f>
        <v>1.0000000000000002</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0.52459408375281191</v>
      </c>
      <c r="F238" s="110"/>
      <c r="G238" s="110"/>
    </row>
    <row r="239" spans="1:7" x14ac:dyDescent="0.3">
      <c r="F239" s="110"/>
      <c r="G239" s="110"/>
    </row>
    <row r="240" spans="1:7" x14ac:dyDescent="0.3">
      <c r="B240" s="39" t="s">
        <v>638</v>
      </c>
      <c r="F240" s="110"/>
      <c r="G240" s="110"/>
    </row>
    <row r="241" spans="1:7" x14ac:dyDescent="0.3">
      <c r="A241" s="22" t="s">
        <v>673</v>
      </c>
      <c r="B241" s="22" t="s">
        <v>640</v>
      </c>
      <c r="C241" s="96">
        <v>199.47494311000082</v>
      </c>
      <c r="D241" s="97">
        <v>4788</v>
      </c>
      <c r="F241" s="102">
        <f>IF($C$249=0,"",IF(C241="[Mark as ND1 if not relevant]","",C241/$C$249))</f>
        <v>0.30631764868283179</v>
      </c>
      <c r="G241" s="102">
        <f>IF($D$249=0,"",IF(D241="[Mark as ND1 if not relevant]","",D241/$D$249))</f>
        <v>0.56197183098591552</v>
      </c>
    </row>
    <row r="242" spans="1:7" x14ac:dyDescent="0.3">
      <c r="A242" s="22" t="s">
        <v>674</v>
      </c>
      <c r="B242" s="22" t="s">
        <v>642</v>
      </c>
      <c r="C242" s="96">
        <v>84.060918889999982</v>
      </c>
      <c r="D242" s="97">
        <v>865</v>
      </c>
      <c r="F242" s="102">
        <f t="shared" ref="F242:F248" si="5">IF($C$249=0,"",IF(C242="[Mark as ND1 if not relevant]","",C242/$C$249))</f>
        <v>0.12908560152491691</v>
      </c>
      <c r="G242" s="102">
        <f t="shared" ref="G242:G248" si="6">IF($D$249=0,"",IF(D242="[Mark as ND1 if not relevant]","",D242/$D$249))</f>
        <v>0.10152582159624413</v>
      </c>
    </row>
    <row r="243" spans="1:7" x14ac:dyDescent="0.3">
      <c r="A243" s="22" t="s">
        <v>675</v>
      </c>
      <c r="B243" s="22" t="s">
        <v>644</v>
      </c>
      <c r="C243" s="96">
        <v>98.872993770000008</v>
      </c>
      <c r="D243" s="97">
        <v>883</v>
      </c>
      <c r="F243" s="102">
        <f t="shared" si="5"/>
        <v>0.15183131524021595</v>
      </c>
      <c r="G243" s="102">
        <f t="shared" si="6"/>
        <v>0.10363849765258216</v>
      </c>
    </row>
    <row r="244" spans="1:7" x14ac:dyDescent="0.3">
      <c r="A244" s="22" t="s">
        <v>676</v>
      </c>
      <c r="B244" s="22" t="s">
        <v>646</v>
      </c>
      <c r="C244" s="96">
        <v>105.75975260999994</v>
      </c>
      <c r="D244" s="97">
        <v>846</v>
      </c>
      <c r="F244" s="102">
        <f t="shared" si="5"/>
        <v>0.16240675765932308</v>
      </c>
      <c r="G244" s="102">
        <f t="shared" si="6"/>
        <v>9.929577464788733E-2</v>
      </c>
    </row>
    <row r="245" spans="1:7" x14ac:dyDescent="0.3">
      <c r="A245" s="22" t="s">
        <v>677</v>
      </c>
      <c r="B245" s="22" t="s">
        <v>648</v>
      </c>
      <c r="C245" s="96">
        <v>92.022022620000115</v>
      </c>
      <c r="D245" s="97">
        <v>654</v>
      </c>
      <c r="F245" s="102">
        <f t="shared" si="5"/>
        <v>0.14131082910224213</v>
      </c>
      <c r="G245" s="102">
        <f t="shared" si="6"/>
        <v>7.6760563380281685E-2</v>
      </c>
    </row>
    <row r="246" spans="1:7" x14ac:dyDescent="0.3">
      <c r="A246" s="22" t="s">
        <v>678</v>
      </c>
      <c r="B246" s="22" t="s">
        <v>650</v>
      </c>
      <c r="C246" s="96">
        <v>69.186999849999964</v>
      </c>
      <c r="D246" s="97">
        <v>470</v>
      </c>
      <c r="F246" s="102">
        <f t="shared" si="5"/>
        <v>0.10624491870031214</v>
      </c>
      <c r="G246" s="102">
        <f t="shared" si="6"/>
        <v>5.5164319248826289E-2</v>
      </c>
    </row>
    <row r="247" spans="1:7" x14ac:dyDescent="0.3">
      <c r="A247" s="22" t="s">
        <v>679</v>
      </c>
      <c r="B247" s="22" t="s">
        <v>652</v>
      </c>
      <c r="C247" s="96">
        <v>1.8252755699999998</v>
      </c>
      <c r="D247" s="97">
        <v>14</v>
      </c>
      <c r="F247" s="102">
        <f t="shared" si="5"/>
        <v>2.8029290901579102E-3</v>
      </c>
      <c r="G247" s="102">
        <f t="shared" si="6"/>
        <v>1.6431924882629107E-3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651.20290642000089</v>
      </c>
      <c r="D249" s="97">
        <f>SUM(D241:D248)</f>
        <v>8520</v>
      </c>
      <c r="F249" s="93">
        <f>SUM(F241:F248)</f>
        <v>1</v>
      </c>
      <c r="G249" s="93">
        <f>SUM(G241:G248)</f>
        <v>1</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0.96994880847878573</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3.0051191521214271E-2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codeName="Sheet6">
    <tabColor rgb="FF243386"/>
  </sheetPr>
  <dimension ref="A1:F46"/>
  <sheetViews>
    <sheetView zoomScale="80" zoomScaleNormal="80" workbookViewId="0">
      <selection activeCell="B26" sqref="B2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5.72</v>
      </c>
      <c r="C34" s="182"/>
      <c r="D34" s="182"/>
      <c r="F34" s="182"/>
    </row>
    <row r="35" spans="1:6" x14ac:dyDescent="0.3">
      <c r="A35" s="1" t="s">
        <v>2403</v>
      </c>
      <c r="B35" s="190">
        <v>0</v>
      </c>
      <c r="C35" s="182"/>
    </row>
    <row r="36" spans="1:6" x14ac:dyDescent="0.3">
      <c r="A36" s="1" t="s">
        <v>2404</v>
      </c>
      <c r="B36" s="190">
        <v>46.166323009999992</v>
      </c>
      <c r="C36" s="182"/>
    </row>
    <row r="37" spans="1:6" x14ac:dyDescent="0.3">
      <c r="A37" s="1" t="s">
        <v>2405</v>
      </c>
      <c r="B37" s="190">
        <v>0</v>
      </c>
    </row>
    <row r="38" spans="1:6" x14ac:dyDescent="0.3">
      <c r="A38" s="1" t="s">
        <v>2406</v>
      </c>
      <c r="B38" s="191" t="str">
        <f>IF(B37=0,"N/R",B33/B37)</f>
        <v>N/R</v>
      </c>
      <c r="C38" s="192"/>
    </row>
    <row r="39" spans="1:6" x14ac:dyDescent="0.3">
      <c r="A39" s="1" t="s">
        <v>2407</v>
      </c>
      <c r="B39" s="193">
        <v>3.066E-2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25.085421459999999</v>
      </c>
      <c r="D42" s="194">
        <v>127.22447329000001</v>
      </c>
      <c r="E42" s="194">
        <v>18.893011680000001</v>
      </c>
      <c r="F42" s="194">
        <v>671.20290642999998</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4.791449426588918</v>
      </c>
      <c r="H75" s="20"/>
    </row>
    <row r="76" spans="1:14" x14ac:dyDescent="0.3">
      <c r="A76" s="22" t="s">
        <v>1030</v>
      </c>
      <c r="B76" s="22" t="s">
        <v>2305</v>
      </c>
      <c r="C76" s="100">
        <v>20.986399191144077</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1.0988608342274121E-2</v>
      </c>
      <c r="D82" s="22" t="s">
        <v>772</v>
      </c>
      <c r="E82" s="22" t="s">
        <v>772</v>
      </c>
      <c r="F82" s="22" t="s">
        <v>772</v>
      </c>
      <c r="G82" s="198">
        <v>1.0988608342274121E-2</v>
      </c>
      <c r="H82" s="20"/>
    </row>
    <row r="83" spans="1:8" x14ac:dyDescent="0.3">
      <c r="A83" s="22" t="s">
        <v>1037</v>
      </c>
      <c r="B83" s="22" t="s">
        <v>1051</v>
      </c>
      <c r="C83" s="198">
        <v>7.5562282531127999E-4</v>
      </c>
      <c r="D83" s="22" t="s">
        <v>772</v>
      </c>
      <c r="E83" s="22" t="s">
        <v>772</v>
      </c>
      <c r="F83" s="22" t="s">
        <v>772</v>
      </c>
      <c r="G83" s="198">
        <v>7.5562282531127999E-4</v>
      </c>
      <c r="H83" s="20"/>
    </row>
    <row r="84" spans="1:8" x14ac:dyDescent="0.3">
      <c r="A84" s="22" t="s">
        <v>1038</v>
      </c>
      <c r="B84" s="22" t="s">
        <v>1049</v>
      </c>
      <c r="C84" s="198">
        <v>0</v>
      </c>
      <c r="D84" s="22" t="s">
        <v>772</v>
      </c>
      <c r="E84" s="22" t="s">
        <v>772</v>
      </c>
      <c r="F84" s="22" t="s">
        <v>772</v>
      </c>
      <c r="G84" s="198">
        <v>0</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8">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2024-08-08T12:27:04Z</dcterms:modified>
</cp:coreProperties>
</file>