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75D75395-9F37-450D-829B-4094A42F9013}" xr6:coauthVersionLast="46" xr6:coauthVersionMax="46" xr10:uidLastSave="{00000000-0000-0000-0000-000000000000}"/>
  <bookViews>
    <workbookView xWindow="-120" yWindow="-120" windowWidth="2757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3" i="8"/>
  <c r="C300" i="8"/>
  <c r="D292" i="8"/>
  <c r="D290" i="8"/>
  <c r="D300" i="8"/>
  <c r="D293" i="8"/>
  <c r="F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<sst xmlns="http://schemas.openxmlformats.org/spreadsheetml/2006/main" count="5383" uniqueCount="2638">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</sst>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51.7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34.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44316</v>
      </c>
      <c r="G9" s="7"/>
      <c r="H9" s="7"/>
      <c r="I9" s="7"/>
      <c r="J9" s="8"/>
    </row>
    <row r="10" spans="2:10" ht="21" x14ac:dyDescent="0.25">
      <c r="B10" s="6"/>
      <c r="C10" s="7"/>
      <c r="D10" s="7"/>
      <c r="E10" s="309" t="s">
        <v>2559</v>
      </c>
      <c r="F10" s="310">
        <f>'A. HTT General'!C17</f>
        <v>44316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3" sqref="D3"/>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44316</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466.413635970001</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559.52697964000379</v>
      </c>
      <c r="F40" s="42"/>
      <c r="H40" s="23"/>
      <c r="L40" s="23"/>
      <c r="M40" s="23"/>
      <c r="N40" s="55"/>
    </row>
    <row r="41" spans="1:14" hidden="1" outlineLevel="1" x14ac:dyDescent="0.25">
      <c r="A41" s="25" t="s">
        <v>71</v>
      </c>
      <c r="B41" s="48" t="s">
        <v>72</v>
      </c>
      <c r="C41" s="151">
        <v>358.08347969721996</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0.33261038848571722</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454.413635970001</v>
      </c>
      <c r="E53" s="50"/>
      <c r="F53" s="160">
        <f>IF($C$58=0,"",IF(C53="[for completion]","",C53/$C$58))</f>
        <v>0.97427176421408956</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2.5728235785910474E-2</v>
      </c>
      <c r="G57" s="51"/>
      <c r="H57" s="23"/>
      <c r="L57" s="23"/>
      <c r="M57" s="23"/>
      <c r="N57" s="55"/>
    </row>
    <row r="58" spans="1:14" x14ac:dyDescent="0.25">
      <c r="A58" s="25" t="s">
        <v>99</v>
      </c>
      <c r="B58" s="52" t="s">
        <v>100</v>
      </c>
      <c r="C58" s="153">
        <f>SUM(C53:C57)</f>
        <v>466.413635970001</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10.51402239364797</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25.555641000000001</v>
      </c>
      <c r="D70" s="151"/>
      <c r="E70" s="21"/>
      <c r="F70" s="160">
        <f t="shared" ref="F70:F76" si="2">IF($C$77=0,"",IF(C70="[for completion]","",C70/$C$77))</f>
        <v>5.623871873478474E-2</v>
      </c>
      <c r="G70" s="160" t="str">
        <f>IF($D$77=0,"",IF(D70="[Mark as ND1 if not relevant]","",D70/$D$77))</f>
        <v/>
      </c>
      <c r="H70" s="23"/>
      <c r="L70" s="23"/>
      <c r="M70" s="23"/>
      <c r="N70" s="55"/>
    </row>
    <row r="71" spans="1:14" x14ac:dyDescent="0.25">
      <c r="A71" s="25" t="s">
        <v>115</v>
      </c>
      <c r="B71" s="141" t="s">
        <v>1515</v>
      </c>
      <c r="C71" s="151">
        <v>26.288176200000002</v>
      </c>
      <c r="D71" s="151"/>
      <c r="E71" s="21"/>
      <c r="F71" s="160">
        <f t="shared" si="2"/>
        <v>5.7850763647926594E-2</v>
      </c>
      <c r="G71" s="160" t="str">
        <f t="shared" ref="G71:G76" si="3">IF($D$77=0,"",IF(D71="[Mark as ND1 if not relevant]","",D71/$D$77))</f>
        <v/>
      </c>
      <c r="H71" s="23"/>
      <c r="L71" s="23"/>
      <c r="M71" s="23"/>
      <c r="N71" s="55"/>
    </row>
    <row r="72" spans="1:14" x14ac:dyDescent="0.25">
      <c r="A72" s="25" t="s">
        <v>116</v>
      </c>
      <c r="B72" s="140" t="s">
        <v>1516</v>
      </c>
      <c r="C72" s="151">
        <v>26.116666460000001</v>
      </c>
      <c r="D72" s="151"/>
      <c r="E72" s="21"/>
      <c r="F72" s="160">
        <f t="shared" si="2"/>
        <v>5.7473332769627114E-2</v>
      </c>
      <c r="G72" s="160" t="str">
        <f t="shared" si="3"/>
        <v/>
      </c>
      <c r="H72" s="23"/>
      <c r="L72" s="23"/>
      <c r="M72" s="23"/>
      <c r="N72" s="55"/>
    </row>
    <row r="73" spans="1:14" x14ac:dyDescent="0.25">
      <c r="A73" s="25" t="s">
        <v>117</v>
      </c>
      <c r="B73" s="140" t="s">
        <v>1517</v>
      </c>
      <c r="C73" s="151">
        <v>24.647556870000003</v>
      </c>
      <c r="D73" s="151"/>
      <c r="E73" s="21"/>
      <c r="F73" s="160">
        <f t="shared" si="2"/>
        <v>5.4240354147702313E-2</v>
      </c>
      <c r="G73" s="160" t="str">
        <f t="shared" si="3"/>
        <v/>
      </c>
      <c r="H73" s="23"/>
      <c r="L73" s="23"/>
      <c r="M73" s="23"/>
      <c r="N73" s="55"/>
    </row>
    <row r="74" spans="1:14" x14ac:dyDescent="0.25">
      <c r="A74" s="25" t="s">
        <v>118</v>
      </c>
      <c r="B74" s="140" t="s">
        <v>1518</v>
      </c>
      <c r="C74" s="151">
        <v>24.261942640000001</v>
      </c>
      <c r="D74" s="151"/>
      <c r="E74" s="21"/>
      <c r="F74" s="160">
        <f t="shared" si="2"/>
        <v>5.339175675892617E-2</v>
      </c>
      <c r="G74" s="160" t="str">
        <f t="shared" si="3"/>
        <v/>
      </c>
      <c r="H74" s="23"/>
      <c r="L74" s="23"/>
      <c r="M74" s="23"/>
      <c r="N74" s="55"/>
    </row>
    <row r="75" spans="1:14" x14ac:dyDescent="0.25">
      <c r="A75" s="25" t="s">
        <v>119</v>
      </c>
      <c r="B75" s="140" t="s">
        <v>1519</v>
      </c>
      <c r="C75" s="151">
        <v>111.73513892000001</v>
      </c>
      <c r="D75" s="151"/>
      <c r="E75" s="21"/>
      <c r="F75" s="160">
        <f t="shared" si="2"/>
        <v>0.2458886102881935</v>
      </c>
      <c r="G75" s="160" t="str">
        <f t="shared" si="3"/>
        <v/>
      </c>
      <c r="H75" s="23"/>
      <c r="L75" s="23"/>
      <c r="M75" s="23"/>
      <c r="N75" s="55"/>
    </row>
    <row r="76" spans="1:14" x14ac:dyDescent="0.25">
      <c r="A76" s="25" t="s">
        <v>120</v>
      </c>
      <c r="B76" s="140" t="s">
        <v>1520</v>
      </c>
      <c r="C76" s="151">
        <v>215.80851987999998</v>
      </c>
      <c r="D76" s="151"/>
      <c r="E76" s="21"/>
      <c r="F76" s="160">
        <f t="shared" si="2"/>
        <v>0.47491646365283968</v>
      </c>
      <c r="G76" s="160" t="str">
        <f t="shared" si="3"/>
        <v/>
      </c>
      <c r="H76" s="23"/>
      <c r="L76" s="23"/>
      <c r="M76" s="23"/>
      <c r="N76" s="55"/>
    </row>
    <row r="77" spans="1:14" x14ac:dyDescent="0.25">
      <c r="A77" s="25" t="s">
        <v>121</v>
      </c>
      <c r="B77" s="59" t="s">
        <v>100</v>
      </c>
      <c r="C77" s="153">
        <f>SUM(C70:C76)</f>
        <v>454.41364196999996</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12.776622699999999</v>
      </c>
      <c r="D79" s="153"/>
      <c r="E79" s="42"/>
      <c r="F79" s="160">
        <f t="shared" ref="F79:F87" si="5">IF($C$77=0,"",IF(C79="[for completion]","",C79/$C$77))</f>
        <v>2.8116723443006805E-2</v>
      </c>
      <c r="G79" s="160" t="str">
        <f t="shared" si="4"/>
        <v/>
      </c>
      <c r="H79" s="23"/>
      <c r="L79" s="23"/>
      <c r="M79" s="23"/>
      <c r="N79" s="55"/>
    </row>
    <row r="80" spans="1:14" hidden="1" outlineLevel="1" x14ac:dyDescent="0.25">
      <c r="A80" s="25" t="s">
        <v>126</v>
      </c>
      <c r="B80" s="60" t="s">
        <v>127</v>
      </c>
      <c r="C80" s="153">
        <v>12.779018300000001</v>
      </c>
      <c r="D80" s="153"/>
      <c r="E80" s="42"/>
      <c r="F80" s="160">
        <f t="shared" si="5"/>
        <v>2.8121995291777929E-2</v>
      </c>
      <c r="G80" s="160" t="str">
        <f t="shared" si="4"/>
        <v/>
      </c>
      <c r="H80" s="23"/>
      <c r="L80" s="23"/>
      <c r="M80" s="23"/>
      <c r="N80" s="55"/>
    </row>
    <row r="81" spans="1:14" hidden="1" outlineLevel="1" x14ac:dyDescent="0.25">
      <c r="A81" s="25" t="s">
        <v>128</v>
      </c>
      <c r="B81" s="60" t="s">
        <v>129</v>
      </c>
      <c r="C81" s="153">
        <v>12.8561438</v>
      </c>
      <c r="D81" s="153"/>
      <c r="E81" s="42"/>
      <c r="F81" s="160">
        <f t="shared" si="5"/>
        <v>2.8291720610026827E-2</v>
      </c>
      <c r="G81" s="160" t="str">
        <f t="shared" si="4"/>
        <v/>
      </c>
      <c r="H81" s="23"/>
      <c r="L81" s="23"/>
      <c r="M81" s="23"/>
      <c r="N81" s="55"/>
    </row>
    <row r="82" spans="1:14" hidden="1" outlineLevel="1" x14ac:dyDescent="0.25">
      <c r="A82" s="25" t="s">
        <v>130</v>
      </c>
      <c r="B82" s="60" t="s">
        <v>131</v>
      </c>
      <c r="C82" s="153">
        <v>13.432032400000001</v>
      </c>
      <c r="D82" s="153"/>
      <c r="E82" s="42"/>
      <c r="F82" s="160">
        <f t="shared" si="5"/>
        <v>2.955904303789976E-2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3.746771037181996</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466.413635970001</v>
      </c>
      <c r="D112" s="151">
        <v>466.413635970001</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466.413635970001</v>
      </c>
      <c r="D129" s="151">
        <f>SUM(D112:D128)</f>
        <v>466.413635970001</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2.5728235785910474E-2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2.5728235785910474E-2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454.413635970001</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454.413635970001</v>
      </c>
      <c r="F15" s="143">
        <f>SUM(F12:F14)</f>
        <v>1</v>
      </c>
    </row>
    <row r="16" spans="1:7" hidden="1" outlineLevel="1" x14ac:dyDescent="0.25">
      <c r="A16" s="109" t="s">
        <v>442</v>
      </c>
      <c r="B16" s="313" t="s">
        <v>2564</v>
      </c>
      <c r="C16" s="169">
        <v>308.60104304061554</v>
      </c>
      <c r="F16" s="168">
        <f t="shared" ref="F16:F26" si="0">IF($C$15=0,"",IF(C16="[for completion]","",C16/$C$15))</f>
        <v>0.67911923985702849</v>
      </c>
    </row>
    <row r="17" spans="1:7" hidden="1" outlineLevel="1" x14ac:dyDescent="0.25">
      <c r="A17" s="109" t="s">
        <v>443</v>
      </c>
      <c r="B17" s="313" t="s">
        <v>2565</v>
      </c>
      <c r="C17" s="169">
        <v>141.85027150527551</v>
      </c>
      <c r="F17" s="168">
        <f t="shared" si="0"/>
        <v>0.31216112430798632</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8403</v>
      </c>
      <c r="D28" s="109">
        <v>0</v>
      </c>
      <c r="F28" s="109">
        <v>8403</v>
      </c>
    </row>
    <row r="29" spans="1:7" hidden="1" outlineLevel="1" x14ac:dyDescent="0.25">
      <c r="A29" s="109" t="s">
        <v>459</v>
      </c>
      <c r="B29" s="128" t="s">
        <v>460</v>
      </c>
      <c r="C29" s="109">
        <v>8082</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1.3862893785202944E-2</v>
      </c>
      <c r="D36" s="143" t="s">
        <v>1196</v>
      </c>
      <c r="E36" s="171"/>
      <c r="F36" s="143">
        <v>1.3862893785202944E-2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0.54795573481962667</v>
      </c>
      <c r="D99" s="143" t="s">
        <v>1196</v>
      </c>
      <c r="E99" s="143"/>
      <c r="F99" s="143">
        <v>0.54795573481962667</v>
      </c>
      <c r="G99" s="109"/>
    </row>
    <row r="100" spans="1:7" x14ac:dyDescent="0.25">
      <c r="A100" s="109" t="s">
        <v>560</v>
      </c>
      <c r="B100" s="295" t="s">
        <v>2610</v>
      </c>
      <c r="C100" s="143">
        <v>0.45204426518037333</v>
      </c>
      <c r="D100" s="230" t="s">
        <v>1196</v>
      </c>
      <c r="E100" s="143"/>
      <c r="F100" s="143">
        <v>0.45204426518037333</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1.4284044725340298E-3</v>
      </c>
      <c r="D150" s="230" t="s">
        <v>1196</v>
      </c>
      <c r="E150" s="144"/>
      <c r="F150" s="143">
        <v>1.4284044725340298E-3</v>
      </c>
    </row>
    <row r="151" spans="1:7" x14ac:dyDescent="0.25">
      <c r="A151" s="109" t="s">
        <v>593</v>
      </c>
      <c r="B151" s="109" t="s">
        <v>594</v>
      </c>
      <c r="C151" s="143">
        <v>0.97479636447187057</v>
      </c>
      <c r="D151" s="230" t="s">
        <v>1196</v>
      </c>
      <c r="E151" s="144"/>
      <c r="F151" s="143">
        <v>0.97479636447187057</v>
      </c>
    </row>
    <row r="152" spans="1:7" x14ac:dyDescent="0.25">
      <c r="A152" s="109" t="s">
        <v>595</v>
      </c>
      <c r="B152" s="109" t="s">
        <v>98</v>
      </c>
      <c r="C152" s="143">
        <v>2.3775231055595428E-2</v>
      </c>
      <c r="D152" s="230" t="s">
        <v>1196</v>
      </c>
      <c r="E152" s="144"/>
      <c r="F152" s="143">
        <v>2.3775231055595428E-2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0.16518794698967945</v>
      </c>
      <c r="D170" s="230" t="s">
        <v>1196</v>
      </c>
      <c r="E170" s="144"/>
      <c r="F170" s="143">
        <v>0.16518794698967945</v>
      </c>
    </row>
    <row r="171" spans="1:7" x14ac:dyDescent="0.25">
      <c r="A171" s="109" t="s">
        <v>617</v>
      </c>
      <c r="B171" s="131" t="s">
        <v>618</v>
      </c>
      <c r="C171" s="143">
        <v>0.17169253372746612</v>
      </c>
      <c r="D171" s="230" t="s">
        <v>1196</v>
      </c>
      <c r="E171" s="144"/>
      <c r="F171" s="143">
        <v>0.17169253372746612</v>
      </c>
    </row>
    <row r="172" spans="1:7" x14ac:dyDescent="0.25">
      <c r="A172" s="109" t="s">
        <v>619</v>
      </c>
      <c r="B172" s="131" t="s">
        <v>620</v>
      </c>
      <c r="C172" s="143">
        <v>9.7896331686967222E-2</v>
      </c>
      <c r="D172" s="230" t="s">
        <v>1196</v>
      </c>
      <c r="E172" s="143"/>
      <c r="F172" s="143">
        <v>9.7896331686967222E-2</v>
      </c>
    </row>
    <row r="173" spans="1:7" x14ac:dyDescent="0.25">
      <c r="A173" s="109" t="s">
        <v>621</v>
      </c>
      <c r="B173" s="131" t="s">
        <v>622</v>
      </c>
      <c r="C173" s="143">
        <v>0.10257049903554602</v>
      </c>
      <c r="D173" s="230" t="s">
        <v>1196</v>
      </c>
      <c r="E173" s="143"/>
      <c r="F173" s="143">
        <v>0.10257049903554602</v>
      </c>
    </row>
    <row r="174" spans="1:7" x14ac:dyDescent="0.25">
      <c r="A174" s="109" t="s">
        <v>623</v>
      </c>
      <c r="B174" s="131" t="s">
        <v>624</v>
      </c>
      <c r="C174" s="143">
        <v>0.46265268856033953</v>
      </c>
      <c r="D174" s="230" t="s">
        <v>1196</v>
      </c>
      <c r="E174" s="143"/>
      <c r="F174" s="143">
        <v>0.46265268856033953</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54.077548014994768</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5.2724452900000003</v>
      </c>
      <c r="D190" s="172">
        <v>1016</v>
      </c>
      <c r="E190" s="136"/>
      <c r="F190" s="168">
        <f>IF($C$214=0,"",IF(C190="[for completion]","",IF(C190="","",C190/$C$214)))</f>
        <v>1.1602744443936719E-2</v>
      </c>
      <c r="G190" s="168">
        <f>IF($D$214=0,"",IF(D190="[for completion]","",IF(D190="","",D190/$D$214)))</f>
        <v>0.12090919909556111</v>
      </c>
    </row>
    <row r="191" spans="1:7" x14ac:dyDescent="0.25">
      <c r="A191" s="109" t="s">
        <v>644</v>
      </c>
      <c r="B191" s="295" t="s">
        <v>2612</v>
      </c>
      <c r="C191" s="169">
        <v>15.639185650000002</v>
      </c>
      <c r="D191" s="172">
        <v>1040</v>
      </c>
      <c r="E191" s="136"/>
      <c r="F191" s="168">
        <f t="shared" ref="F191:F213" si="1">IF($C$214=0,"",IF(C191="[for completion]","",IF(C191="","",C191/$C$214)))</f>
        <v>3.4416189154659271E-2</v>
      </c>
      <c r="G191" s="168">
        <f t="shared" ref="G191:G213" si="2">IF($D$214=0,"",IF(D191="[for completion]","",IF(D191="","",D191/$D$214)))</f>
        <v>0.12376532190884208</v>
      </c>
    </row>
    <row r="192" spans="1:7" x14ac:dyDescent="0.25">
      <c r="A192" s="109" t="s">
        <v>645</v>
      </c>
      <c r="B192" s="295" t="s">
        <v>2613</v>
      </c>
      <c r="C192" s="169">
        <v>26.541095960000007</v>
      </c>
      <c r="D192" s="172">
        <v>1061</v>
      </c>
      <c r="E192" s="136"/>
      <c r="F192" s="168">
        <f t="shared" si="1"/>
        <v>5.8407349293875997E-2</v>
      </c>
      <c r="G192" s="168">
        <f t="shared" si="2"/>
        <v>0.12626442937046292</v>
      </c>
    </row>
    <row r="193" spans="1:7" x14ac:dyDescent="0.25">
      <c r="A193" s="109" t="s">
        <v>646</v>
      </c>
      <c r="B193" s="295" t="s">
        <v>2614</v>
      </c>
      <c r="C193" s="169">
        <v>33.450109239999989</v>
      </c>
      <c r="D193" s="172">
        <v>958</v>
      </c>
      <c r="E193" s="136"/>
      <c r="F193" s="168">
        <f t="shared" si="1"/>
        <v>7.3611587752195742E-2</v>
      </c>
      <c r="G193" s="168">
        <f t="shared" si="2"/>
        <v>0.11400690229679876</v>
      </c>
    </row>
    <row r="194" spans="1:7" x14ac:dyDescent="0.25">
      <c r="A194" s="109" t="s">
        <v>647</v>
      </c>
      <c r="B194" s="295" t="s">
        <v>2615</v>
      </c>
      <c r="C194" s="169">
        <v>40.033059850000022</v>
      </c>
      <c r="D194" s="172">
        <v>891</v>
      </c>
      <c r="E194" s="136"/>
      <c r="F194" s="168">
        <f t="shared" si="1"/>
        <v>8.8098280247564942E-2</v>
      </c>
      <c r="G194" s="168">
        <f t="shared" si="2"/>
        <v>0.10603355944305605</v>
      </c>
    </row>
    <row r="195" spans="1:7" x14ac:dyDescent="0.25">
      <c r="A195" s="109" t="s">
        <v>648</v>
      </c>
      <c r="B195" s="295" t="s">
        <v>2616</v>
      </c>
      <c r="C195" s="169">
        <v>40.069268930000021</v>
      </c>
      <c r="D195" s="172">
        <v>732</v>
      </c>
      <c r="E195" s="136"/>
      <c r="F195" s="168">
        <f t="shared" si="1"/>
        <v>8.8177963331728351E-2</v>
      </c>
      <c r="G195" s="168">
        <f t="shared" si="2"/>
        <v>8.7111745805069613E-2</v>
      </c>
    </row>
    <row r="196" spans="1:7" x14ac:dyDescent="0.25">
      <c r="A196" s="109" t="s">
        <v>649</v>
      </c>
      <c r="B196" s="295" t="s">
        <v>2617</v>
      </c>
      <c r="C196" s="169">
        <v>37.748145549999997</v>
      </c>
      <c r="D196" s="172">
        <v>581</v>
      </c>
      <c r="E196" s="136"/>
      <c r="F196" s="168">
        <f t="shared" si="1"/>
        <v>8.3070010585008264E-2</v>
      </c>
      <c r="G196" s="168">
        <f t="shared" si="2"/>
        <v>6.9141973104843504E-2</v>
      </c>
    </row>
    <row r="197" spans="1:7" x14ac:dyDescent="0.25">
      <c r="A197" s="109" t="s">
        <v>650</v>
      </c>
      <c r="B197" s="295" t="s">
        <v>2618</v>
      </c>
      <c r="C197" s="169">
        <v>33.710793529999989</v>
      </c>
      <c r="D197" s="172">
        <v>451</v>
      </c>
      <c r="E197" s="136"/>
      <c r="F197" s="168">
        <f t="shared" si="1"/>
        <v>7.4185259555515512E-2</v>
      </c>
      <c r="G197" s="168">
        <f t="shared" si="2"/>
        <v>5.3671307866238249E-2</v>
      </c>
    </row>
    <row r="198" spans="1:7" x14ac:dyDescent="0.25">
      <c r="A198" s="109" t="s">
        <v>651</v>
      </c>
      <c r="B198" s="295" t="s">
        <v>2619</v>
      </c>
      <c r="C198" s="169">
        <v>27.412054839999978</v>
      </c>
      <c r="D198" s="172">
        <v>323</v>
      </c>
      <c r="E198" s="136"/>
      <c r="F198" s="168">
        <f t="shared" si="1"/>
        <v>6.0324014664493247E-2</v>
      </c>
      <c r="G198" s="168">
        <f t="shared" si="2"/>
        <v>3.8438652862073069E-2</v>
      </c>
    </row>
    <row r="199" spans="1:7" x14ac:dyDescent="0.25">
      <c r="A199" s="109" t="s">
        <v>652</v>
      </c>
      <c r="B199" s="295" t="s">
        <v>2620</v>
      </c>
      <c r="C199" s="169">
        <v>25.367492350000006</v>
      </c>
      <c r="D199" s="172">
        <v>267</v>
      </c>
      <c r="E199" s="130"/>
      <c r="F199" s="168">
        <f t="shared" si="1"/>
        <v>5.582467237333244E-2</v>
      </c>
      <c r="G199" s="168">
        <f t="shared" si="2"/>
        <v>3.1774366297750802E-2</v>
      </c>
    </row>
    <row r="200" spans="1:7" x14ac:dyDescent="0.25">
      <c r="A200" s="109" t="s">
        <v>653</v>
      </c>
      <c r="B200" s="295" t="s">
        <v>2621</v>
      </c>
      <c r="C200" s="169">
        <v>17.541260020000003</v>
      </c>
      <c r="D200" s="172">
        <v>167</v>
      </c>
      <c r="E200" s="130"/>
      <c r="F200" s="168">
        <f t="shared" si="1"/>
        <v>3.8601966647757155E-2</v>
      </c>
      <c r="G200" s="168">
        <f t="shared" si="2"/>
        <v>1.9873854575746756E-2</v>
      </c>
    </row>
    <row r="201" spans="1:7" x14ac:dyDescent="0.25">
      <c r="A201" s="109" t="s">
        <v>654</v>
      </c>
      <c r="B201" s="295" t="s">
        <v>2622</v>
      </c>
      <c r="C201" s="169">
        <v>17.822889670000002</v>
      </c>
      <c r="D201" s="172">
        <v>156</v>
      </c>
      <c r="E201" s="130"/>
      <c r="F201" s="168">
        <f t="shared" si="1"/>
        <v>3.9221731610132961E-2</v>
      </c>
      <c r="G201" s="168">
        <f t="shared" si="2"/>
        <v>1.8564798286326314E-2</v>
      </c>
    </row>
    <row r="202" spans="1:7" x14ac:dyDescent="0.25">
      <c r="A202" s="109" t="s">
        <v>655</v>
      </c>
      <c r="B202" s="295" t="s">
        <v>2623</v>
      </c>
      <c r="C202" s="169">
        <v>17.259289389999999</v>
      </c>
      <c r="D202" s="172">
        <v>138</v>
      </c>
      <c r="E202" s="130"/>
      <c r="F202" s="168">
        <f t="shared" si="1"/>
        <v>3.7981451311772343E-2</v>
      </c>
      <c r="G202" s="168">
        <f t="shared" si="2"/>
        <v>1.6422706176365584E-2</v>
      </c>
    </row>
    <row r="203" spans="1:7" x14ac:dyDescent="0.25">
      <c r="A203" s="109" t="s">
        <v>656</v>
      </c>
      <c r="B203" s="295" t="s">
        <v>2624</v>
      </c>
      <c r="C203" s="169">
        <v>15.794051950000004</v>
      </c>
      <c r="D203" s="172">
        <v>117</v>
      </c>
      <c r="E203" s="130"/>
      <c r="F203" s="168">
        <f t="shared" si="1"/>
        <v>3.475699384831557E-2</v>
      </c>
      <c r="G203" s="168">
        <f t="shared" si="2"/>
        <v>1.3923598714744734E-2</v>
      </c>
    </row>
    <row r="204" spans="1:7" x14ac:dyDescent="0.25">
      <c r="A204" s="109" t="s">
        <v>657</v>
      </c>
      <c r="B204" s="295" t="s">
        <v>2625</v>
      </c>
      <c r="C204" s="169">
        <v>11.429939589999996</v>
      </c>
      <c r="D204" s="172">
        <v>79</v>
      </c>
      <c r="E204" s="130"/>
      <c r="F204" s="168">
        <f t="shared" si="1"/>
        <v>2.5153161536628249E-2</v>
      </c>
      <c r="G204" s="168">
        <f t="shared" si="2"/>
        <v>9.4014042603831963E-3</v>
      </c>
    </row>
    <row r="205" spans="1:7" x14ac:dyDescent="0.25">
      <c r="A205" s="109" t="s">
        <v>658</v>
      </c>
      <c r="B205" s="295" t="s">
        <v>2626</v>
      </c>
      <c r="C205" s="169">
        <v>11.427831470000001</v>
      </c>
      <c r="D205" s="172">
        <v>74</v>
      </c>
      <c r="F205" s="168">
        <f t="shared" si="1"/>
        <v>2.5148522327253526E-2</v>
      </c>
      <c r="G205" s="168">
        <f t="shared" si="2"/>
        <v>8.8063786742829941E-3</v>
      </c>
    </row>
    <row r="206" spans="1:7" x14ac:dyDescent="0.25">
      <c r="A206" s="109" t="s">
        <v>659</v>
      </c>
      <c r="B206" s="295" t="s">
        <v>2627</v>
      </c>
      <c r="C206" s="169">
        <v>10.392900929999998</v>
      </c>
      <c r="D206" s="172">
        <v>63</v>
      </c>
      <c r="E206" s="125"/>
      <c r="F206" s="168">
        <f t="shared" si="1"/>
        <v>2.2871014660057708E-2</v>
      </c>
      <c r="G206" s="168">
        <f t="shared" si="2"/>
        <v>7.4973223848625488E-3</v>
      </c>
    </row>
    <row r="207" spans="1:7" x14ac:dyDescent="0.25">
      <c r="A207" s="109" t="s">
        <v>660</v>
      </c>
      <c r="B207" s="295" t="s">
        <v>2628</v>
      </c>
      <c r="C207" s="169">
        <v>10.687676919999996</v>
      </c>
      <c r="D207" s="172">
        <v>61</v>
      </c>
      <c r="E207" s="125"/>
      <c r="F207" s="168">
        <f t="shared" si="1"/>
        <v>2.3519709960256534E-2</v>
      </c>
      <c r="G207" s="168">
        <f t="shared" si="2"/>
        <v>7.2593121504224683E-3</v>
      </c>
    </row>
    <row r="208" spans="1:7" x14ac:dyDescent="0.25">
      <c r="A208" s="109" t="s">
        <v>661</v>
      </c>
      <c r="B208" s="295" t="s">
        <v>2629</v>
      </c>
      <c r="C208" s="169">
        <v>6.2630382399999993</v>
      </c>
      <c r="D208" s="172">
        <v>34</v>
      </c>
      <c r="E208" s="125"/>
      <c r="F208" s="168">
        <f t="shared" si="1"/>
        <v>1.3782681117459863E-2</v>
      </c>
      <c r="G208" s="168">
        <f t="shared" si="2"/>
        <v>4.0461739854813755E-3</v>
      </c>
    </row>
    <row r="209" spans="1:7" x14ac:dyDescent="0.25">
      <c r="A209" s="109" t="s">
        <v>662</v>
      </c>
      <c r="B209" s="295" t="s">
        <v>2630</v>
      </c>
      <c r="C209" s="169">
        <v>5.8591108999999992</v>
      </c>
      <c r="D209" s="172">
        <v>30</v>
      </c>
      <c r="E209" s="125"/>
      <c r="F209" s="168">
        <f t="shared" si="1"/>
        <v>1.2893783188290618E-2</v>
      </c>
      <c r="G209" s="168">
        <f t="shared" si="2"/>
        <v>3.570153516601214E-3</v>
      </c>
    </row>
    <row r="210" spans="1:7" x14ac:dyDescent="0.25">
      <c r="A210" s="109" t="s">
        <v>663</v>
      </c>
      <c r="B210" s="295" t="s">
        <v>2631</v>
      </c>
      <c r="C210" s="169">
        <v>6.36051067</v>
      </c>
      <c r="D210" s="172">
        <v>31</v>
      </c>
      <c r="E210" s="125"/>
      <c r="F210" s="168">
        <f t="shared" si="1"/>
        <v>1.3997182669095597E-2</v>
      </c>
      <c r="G210" s="168">
        <f t="shared" si="2"/>
        <v>3.6891586338212543E-3</v>
      </c>
    </row>
    <row r="211" spans="1:7" x14ac:dyDescent="0.25">
      <c r="A211" s="109" t="s">
        <v>664</v>
      </c>
      <c r="B211" s="295" t="s">
        <v>2632</v>
      </c>
      <c r="C211" s="169">
        <v>4.2864939399999997</v>
      </c>
      <c r="D211" s="172">
        <v>20</v>
      </c>
      <c r="E211" s="125"/>
      <c r="F211" s="168">
        <f t="shared" si="1"/>
        <v>9.4330222526222557E-3</v>
      </c>
      <c r="G211" s="168">
        <f t="shared" si="2"/>
        <v>2.3801023444008093E-3</v>
      </c>
    </row>
    <row r="212" spans="1:7" x14ac:dyDescent="0.25">
      <c r="A212" s="109" t="s">
        <v>665</v>
      </c>
      <c r="B212" s="295" t="s">
        <v>2633</v>
      </c>
      <c r="C212" s="169">
        <v>34.044991089999996</v>
      </c>
      <c r="D212" s="172">
        <v>113</v>
      </c>
      <c r="E212" s="125"/>
      <c r="F212" s="168">
        <f t="shared" si="1"/>
        <v>7.4920707468047049E-2</v>
      </c>
      <c r="G212" s="168">
        <f t="shared" si="2"/>
        <v>1.3447578245864572E-2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454.41363597000003</v>
      </c>
      <c r="D214" s="173">
        <f>SUM(D190:D213)</f>
        <v>8403</v>
      </c>
      <c r="E214" s="125"/>
      <c r="F214" s="174">
        <f>SUM(F190:F213)</f>
        <v>0.99999999999999967</v>
      </c>
      <c r="G214" s="174">
        <f>SUM(G190:G213)</f>
        <v>0.99999999999999978</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0.5729510801377955</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107.69569845000053</v>
      </c>
      <c r="D219" s="172">
        <v>3810</v>
      </c>
      <c r="F219" s="168">
        <f t="shared" ref="F219:F233" si="3">IF($C$227=0,"",IF(C219="[for completion]","",C219/$C$227))</f>
        <v>0.23699926658255133</v>
      </c>
      <c r="G219" s="168">
        <f t="shared" ref="G219:G233" si="4">IF($D$227=0,"",IF(D219="[for completion]","",D219/$D$227))</f>
        <v>0.45340949660835417</v>
      </c>
    </row>
    <row r="220" spans="1:7" x14ac:dyDescent="0.25">
      <c r="A220" s="109" t="s">
        <v>674</v>
      </c>
      <c r="B220" s="109" t="s">
        <v>675</v>
      </c>
      <c r="C220" s="169">
        <v>70.56221196999995</v>
      </c>
      <c r="D220" s="172">
        <v>1320</v>
      </c>
      <c r="F220" s="168">
        <f t="shared" si="3"/>
        <v>0.15528189821895741</v>
      </c>
      <c r="G220" s="168">
        <f t="shared" si="4"/>
        <v>0.15708675473045342</v>
      </c>
    </row>
    <row r="221" spans="1:7" x14ac:dyDescent="0.25">
      <c r="A221" s="109" t="s">
        <v>676</v>
      </c>
      <c r="B221" s="109" t="s">
        <v>677</v>
      </c>
      <c r="C221" s="169">
        <v>71.618595549999924</v>
      </c>
      <c r="D221" s="172">
        <v>1086</v>
      </c>
      <c r="F221" s="168">
        <f t="shared" si="3"/>
        <v>0.15760661626520397</v>
      </c>
      <c r="G221" s="168">
        <f t="shared" si="4"/>
        <v>0.12923955730096395</v>
      </c>
    </row>
    <row r="222" spans="1:7" x14ac:dyDescent="0.25">
      <c r="A222" s="109" t="s">
        <v>678</v>
      </c>
      <c r="B222" s="109" t="s">
        <v>679</v>
      </c>
      <c r="C222" s="169">
        <v>69.056891379999968</v>
      </c>
      <c r="D222" s="172">
        <v>822</v>
      </c>
      <c r="F222" s="168">
        <f t="shared" si="3"/>
        <v>0.1519692322449562</v>
      </c>
      <c r="G222" s="168">
        <f t="shared" si="4"/>
        <v>9.7822206354873265E-2</v>
      </c>
    </row>
    <row r="223" spans="1:7" x14ac:dyDescent="0.25">
      <c r="A223" s="109" t="s">
        <v>680</v>
      </c>
      <c r="B223" s="109" t="s">
        <v>681</v>
      </c>
      <c r="C223" s="169">
        <v>70.603911009999919</v>
      </c>
      <c r="D223" s="172">
        <v>723</v>
      </c>
      <c r="F223" s="168">
        <f t="shared" si="3"/>
        <v>0.15537366271874173</v>
      </c>
      <c r="G223" s="168">
        <f t="shared" si="4"/>
        <v>8.6040699750089253E-2</v>
      </c>
    </row>
    <row r="224" spans="1:7" x14ac:dyDescent="0.25">
      <c r="A224" s="109" t="s">
        <v>682</v>
      </c>
      <c r="B224" s="109" t="s">
        <v>683</v>
      </c>
      <c r="C224" s="169">
        <v>60.428515290000021</v>
      </c>
      <c r="D224" s="172">
        <v>592</v>
      </c>
      <c r="F224" s="168">
        <f t="shared" si="3"/>
        <v>0.13298129832967737</v>
      </c>
      <c r="G224" s="168">
        <f t="shared" si="4"/>
        <v>7.0451029394263953E-2</v>
      </c>
    </row>
    <row r="225" spans="1:7" x14ac:dyDescent="0.25">
      <c r="A225" s="109" t="s">
        <v>684</v>
      </c>
      <c r="B225" s="109" t="s">
        <v>685</v>
      </c>
      <c r="C225" s="169">
        <v>0.95982058999999986</v>
      </c>
      <c r="D225" s="172">
        <v>13</v>
      </c>
      <c r="F225" s="168">
        <f t="shared" si="3"/>
        <v>2.11221784300365E-3</v>
      </c>
      <c r="G225" s="168">
        <f t="shared" si="4"/>
        <v>1.5470665238605261E-3</v>
      </c>
    </row>
    <row r="226" spans="1:7" x14ac:dyDescent="0.25">
      <c r="A226" s="109" t="s">
        <v>686</v>
      </c>
      <c r="B226" s="109" t="s">
        <v>687</v>
      </c>
      <c r="C226" s="169">
        <v>3.4879917300000005</v>
      </c>
      <c r="D226" s="172">
        <v>37</v>
      </c>
      <c r="F226" s="168">
        <f t="shared" si="3"/>
        <v>7.675807796908349E-3</v>
      </c>
      <c r="G226" s="168">
        <f t="shared" si="4"/>
        <v>4.4031893371414971E-3</v>
      </c>
    </row>
    <row r="227" spans="1:7" x14ac:dyDescent="0.25">
      <c r="A227" s="109" t="s">
        <v>688</v>
      </c>
      <c r="B227" s="139" t="s">
        <v>100</v>
      </c>
      <c r="C227" s="169">
        <f>SUM(C219:C226)</f>
        <v>454.41363597000031</v>
      </c>
      <c r="D227" s="172">
        <f>SUM(D219:D226)</f>
        <v>8403</v>
      </c>
      <c r="F227" s="143">
        <f>SUM(F219:F226)</f>
        <v>1</v>
      </c>
      <c r="G227" s="143">
        <f>SUM(G219:G226)</f>
        <v>0.99999999999999989</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0.486516308045357</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184.18981017000036</v>
      </c>
      <c r="D241" s="172">
        <v>5318</v>
      </c>
      <c r="F241" s="168">
        <f>IF($C$249=0,"",IF(C241="[Mark as ND1 if not relevant]","",C241/$C$249))</f>
        <v>0.40533512991269544</v>
      </c>
      <c r="G241" s="168">
        <f>IF($D$249=0,"",IF(D241="[Mark as ND1 if not relevant]","",D241/$D$249))</f>
        <v>0.63286921337617519</v>
      </c>
    </row>
    <row r="242" spans="1:7" x14ac:dyDescent="0.25">
      <c r="A242" s="109" t="s">
        <v>707</v>
      </c>
      <c r="B242" s="109" t="s">
        <v>675</v>
      </c>
      <c r="C242" s="169">
        <v>63.478492829999944</v>
      </c>
      <c r="D242" s="172">
        <v>954</v>
      </c>
      <c r="F242" s="168">
        <f t="shared" ref="F242:F248" si="5">IF($C$249=0,"",IF(C242="[Mark as ND1 if not relevant]","",C242/$C$249))</f>
        <v>0.13969319537363245</v>
      </c>
      <c r="G242" s="168">
        <f t="shared" ref="G242:G248" si="6">IF($D$249=0,"",IF(D242="[Mark as ND1 if not relevant]","",D242/$D$249))</f>
        <v>0.11353088182791859</v>
      </c>
    </row>
    <row r="243" spans="1:7" x14ac:dyDescent="0.25">
      <c r="A243" s="109" t="s">
        <v>708</v>
      </c>
      <c r="B243" s="109" t="s">
        <v>677</v>
      </c>
      <c r="C243" s="169">
        <v>53.891291719999991</v>
      </c>
      <c r="D243" s="172">
        <v>655</v>
      </c>
      <c r="F243" s="168">
        <f t="shared" si="5"/>
        <v>0.11859523450470975</v>
      </c>
      <c r="G243" s="168">
        <f t="shared" si="6"/>
        <v>7.7948351779126498E-2</v>
      </c>
    </row>
    <row r="244" spans="1:7" x14ac:dyDescent="0.25">
      <c r="A244" s="109" t="s">
        <v>709</v>
      </c>
      <c r="B244" s="109" t="s">
        <v>679</v>
      </c>
      <c r="C244" s="169">
        <v>60.977495419999983</v>
      </c>
      <c r="D244" s="172">
        <v>636</v>
      </c>
      <c r="F244" s="168">
        <f t="shared" si="5"/>
        <v>0.13418940496764853</v>
      </c>
      <c r="G244" s="168">
        <f t="shared" si="6"/>
        <v>7.5687254551945735E-2</v>
      </c>
    </row>
    <row r="245" spans="1:7" x14ac:dyDescent="0.25">
      <c r="A245" s="109" t="s">
        <v>710</v>
      </c>
      <c r="B245" s="109" t="s">
        <v>681</v>
      </c>
      <c r="C245" s="169">
        <v>47.22758661999999</v>
      </c>
      <c r="D245" s="172">
        <v>427</v>
      </c>
      <c r="F245" s="168">
        <f t="shared" si="5"/>
        <v>0.10393083059487654</v>
      </c>
      <c r="G245" s="168">
        <f t="shared" si="6"/>
        <v>5.0815185052957276E-2</v>
      </c>
    </row>
    <row r="246" spans="1:7" x14ac:dyDescent="0.25">
      <c r="A246" s="109" t="s">
        <v>711</v>
      </c>
      <c r="B246" s="109" t="s">
        <v>683</v>
      </c>
      <c r="C246" s="169">
        <v>43.494171160000029</v>
      </c>
      <c r="D246" s="172">
        <v>403</v>
      </c>
      <c r="F246" s="168">
        <f t="shared" si="5"/>
        <v>9.5714933965739213E-2</v>
      </c>
      <c r="G246" s="168">
        <f t="shared" si="6"/>
        <v>4.7959062239676303E-2</v>
      </c>
    </row>
    <row r="247" spans="1:7" x14ac:dyDescent="0.25">
      <c r="A247" s="109" t="s">
        <v>712</v>
      </c>
      <c r="B247" s="109" t="s">
        <v>685</v>
      </c>
      <c r="C247" s="169">
        <v>1.1547880500000001</v>
      </c>
      <c r="D247" s="172">
        <v>10</v>
      </c>
      <c r="F247" s="168">
        <f t="shared" si="5"/>
        <v>2.5412706806981415E-3</v>
      </c>
      <c r="G247" s="168">
        <f t="shared" si="6"/>
        <v>1.1900511722004047E-3</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454.41363597000026</v>
      </c>
      <c r="D249" s="172">
        <f>SUM(D241:D248)</f>
        <v>8403</v>
      </c>
      <c r="F249" s="143">
        <f>SUM(F241:F248)</f>
        <v>1.0000000000000002</v>
      </c>
      <c r="G249" s="143">
        <f>SUM(G241:G248)</f>
        <v>0.99999999999999989</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0.9453605486617922</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5.4639451338207801E-2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1.38546E-3</v>
      </c>
      <c r="C19" s="222">
        <v>3.0488961825332729E-6</v>
      </c>
      <c r="D19" s="322">
        <v>85.110225010000121</v>
      </c>
      <c r="E19" s="222">
        <v>0.18729681125946418</v>
      </c>
      <c r="F19" s="322">
        <v>85.111610470000116</v>
      </c>
      <c r="G19" s="222">
        <v>0.1872998601556467</v>
      </c>
    </row>
    <row r="20" spans="1:7" x14ac:dyDescent="0.25">
      <c r="A20" s="235" t="s">
        <v>2602</v>
      </c>
      <c r="B20" s="322">
        <v>1.8000020000000002E-2</v>
      </c>
      <c r="C20" s="222">
        <v>3.9611531378403251E-5</v>
      </c>
      <c r="D20" s="322">
        <v>25.625994339999998</v>
      </c>
      <c r="E20" s="222">
        <v>5.6393541723936638E-2</v>
      </c>
      <c r="F20" s="322">
        <v>25.643994359999997</v>
      </c>
      <c r="G20" s="222">
        <v>5.6433153255315033E-2</v>
      </c>
    </row>
    <row r="21" spans="1:7" x14ac:dyDescent="0.25">
      <c r="A21" s="235" t="s">
        <v>2603</v>
      </c>
      <c r="B21" s="322">
        <v>0.10865563999999996</v>
      </c>
      <c r="C21" s="222">
        <v>2.3911175061474849E-4</v>
      </c>
      <c r="D21" s="322">
        <v>39.276897369999958</v>
      </c>
      <c r="E21" s="222">
        <v>8.643424021851516E-2</v>
      </c>
      <c r="F21" s="322">
        <v>39.38555300999996</v>
      </c>
      <c r="G21" s="222">
        <v>8.6673351969129911E-2</v>
      </c>
    </row>
    <row r="22" spans="1:7" x14ac:dyDescent="0.25">
      <c r="A22" s="235" t="s">
        <v>2604</v>
      </c>
      <c r="B22" s="322">
        <v>0.37641590999999991</v>
      </c>
      <c r="C22" s="222">
        <v>8.2835522573281636E-4</v>
      </c>
      <c r="D22" s="322">
        <v>53.530288070000026</v>
      </c>
      <c r="E22" s="222">
        <v>0.11780079608688052</v>
      </c>
      <c r="F22" s="322">
        <v>53.906703980000025</v>
      </c>
      <c r="G22" s="222">
        <v>0.11862915131261333</v>
      </c>
    </row>
    <row r="23" spans="1:7" x14ac:dyDescent="0.25">
      <c r="A23" s="235" t="s">
        <v>2605</v>
      </c>
      <c r="B23" s="322">
        <v>4.1627009999999992E-2</v>
      </c>
      <c r="C23" s="222">
        <v>9.1605987815797165E-5</v>
      </c>
      <c r="D23" s="322">
        <v>66.912254729999887</v>
      </c>
      <c r="E23" s="222">
        <v>0.14724966293576905</v>
      </c>
      <c r="F23" s="322">
        <v>66.953881739999886</v>
      </c>
      <c r="G23" s="222">
        <v>0.14734126892358484</v>
      </c>
    </row>
    <row r="24" spans="1:7" x14ac:dyDescent="0.25">
      <c r="A24" s="235" t="s">
        <v>2606</v>
      </c>
      <c r="B24" s="322">
        <v>0</v>
      </c>
      <c r="C24" s="323">
        <v>0</v>
      </c>
      <c r="D24" s="322">
        <v>135.95480568000036</v>
      </c>
      <c r="E24" s="222">
        <v>0.2991873370828505</v>
      </c>
      <c r="F24" s="322">
        <v>135.95480568000036</v>
      </c>
      <c r="G24" s="222">
        <v>0.2991873370828505</v>
      </c>
    </row>
    <row r="25" spans="1:7" x14ac:dyDescent="0.25">
      <c r="A25" s="235" t="s">
        <v>2607</v>
      </c>
      <c r="B25" s="322">
        <v>7.5221380000000004E-2</v>
      </c>
      <c r="C25" s="222">
        <v>1.6553504130533157E-4</v>
      </c>
      <c r="D25" s="322">
        <v>28.646613839999983</v>
      </c>
      <c r="E25" s="222">
        <v>6.3040832343972952E-2</v>
      </c>
      <c r="F25" s="322">
        <v>28.721835219999981</v>
      </c>
      <c r="G25" s="222">
        <v>6.3206367385278281E-2</v>
      </c>
    </row>
    <row r="26" spans="1:7" x14ac:dyDescent="0.25">
      <c r="A26" s="235" t="s">
        <v>2608</v>
      </c>
      <c r="B26" s="322">
        <v>2.7781050000000002E-2</v>
      </c>
      <c r="C26" s="222">
        <v>6.1136039504399974E-5</v>
      </c>
      <c r="D26" s="322">
        <v>18.707470459999993</v>
      </c>
      <c r="E26" s="222">
        <v>4.1168373876075776E-2</v>
      </c>
      <c r="F26" s="322">
        <v>18.735251509999994</v>
      </c>
      <c r="G26" s="222">
        <v>4.1229509915580179E-2</v>
      </c>
    </row>
    <row r="27" spans="1:7" x14ac:dyDescent="0.25">
      <c r="A27" s="235" t="s">
        <v>100</v>
      </c>
      <c r="B27" s="322">
        <v>0.64908646999999986</v>
      </c>
      <c r="C27" s="222">
        <v>1.42840447253403E-3</v>
      </c>
      <c r="D27" s="322">
        <v>453.7645495000009</v>
      </c>
      <c r="E27" s="222">
        <v>0.99857159552746599</v>
      </c>
      <c r="F27" s="322">
        <v>454.41363597000088</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3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76.057755910105698</v>
      </c>
      <c r="H75" s="23"/>
    </row>
    <row r="76" spans="1:14" x14ac:dyDescent="0.25">
      <c r="A76" s="25" t="s">
        <v>1455</v>
      </c>
      <c r="B76" s="25" t="s">
        <v>1487</v>
      </c>
      <c r="C76" s="155">
        <v>232.97822531029743</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9.1673357052934248E-3</v>
      </c>
      <c r="D82" s="240" t="s">
        <v>1196</v>
      </c>
      <c r="E82" s="240" t="s">
        <v>1196</v>
      </c>
      <c r="F82" s="240" t="s">
        <v>1196</v>
      </c>
      <c r="G82" s="324">
        <v>9.1673357052934248E-3</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1.4392627400000004</v>
      </c>
      <c r="D17" s="326">
        <v>25</v>
      </c>
      <c r="F17" s="222">
        <f>IF(OR('B1. HTT Mortgage Assets'!$C$15=0,C17="[For completion]"),"",C17/'B1. HTT Mortgage Assets'!$C$15)</f>
        <v>3.1672965467414277E-3</v>
      </c>
      <c r="G17" s="222">
        <f>IF(OR('B1. HTT Mortgage Assets'!$F$28=0,D17="[For completion]"),"",D17/'B1. HTT Mortgage Assets'!$F$28)</f>
        <v>2.9751279305010115E-3</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261">
        <v>3.1672965467414282E-3</v>
      </c>
      <c r="H24" s="237">
        <f t="shared" ref="H24:H25" si="0">SUM(C24:G24)</f>
        <v>3.1672965467414282E-3</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3.1672965467414282E-3</v>
      </c>
      <c r="H26" s="262">
        <f t="shared" ref="H26" si="2">SUM(H23:H25)</f>
        <v>3.1672965467414282E-3</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2021-05-05T09:08:04Z</dcterms:modified>
</cp:coreProperties>
</file>