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E4CFC215-8580-42CF-8171-3633189B9F7B}" xr6:coauthVersionLast="45" xr6:coauthVersionMax="45" xr10:uidLastSave="{00000000-0000-0000-0000-000000000000}"/>
  <bookViews>
    <workbookView xWindow="-120" yWindow="-120" windowWidth="36510" windowHeight="21840" tabRatio="926"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4" r:id="rId6"/>
    <sheet name="E. Optional ECB-ECAIs data" sheetId="18" r:id="rId7"/>
    <sheet name="Temp. Optional COVID 19 impact" sheetId="20"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4" l="1"/>
  <c r="B16" i="14"/>
  <c r="B15" i="14"/>
  <c r="B11" i="14"/>
  <c r="B7" i="14"/>
  <c r="B13" i="14"/>
  <c r="B12" i="14"/>
  <c r="B10" i="14"/>
  <c r="B9" i="14"/>
  <c r="B6" i="14"/>
  <c r="B5" i="14"/>
  <c r="B4" i="14"/>
  <c r="F10" i="5"/>
  <c r="F9" i="5"/>
  <c r="B8" i="14" l="1"/>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292" i="8"/>
  <c r="D290" i="8"/>
  <c r="C300" i="8"/>
  <c r="D300" i="8"/>
  <c r="D292" i="8"/>
  <c r="F292" i="8"/>
  <c r="C293" i="8"/>
  <c r="D293" i="8"/>
  <c r="C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<sst xmlns="http://schemas.openxmlformats.org/spreadsheetml/2006/main" count="1925" uniqueCount="1425">
  <si>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</si>
  <si>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</si>
  <si>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</si>
  <si>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</si>
  <si>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</si>
  <si>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</si>
  <si>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</si>
  <si>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</si>
  <si>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</si>
  <si>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</si>
  <si>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</si>
  <si>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</si>
  <si>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</si>
  <si>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</si>
  <si>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</si>
  <si>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</si>
  <si>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</si>
  <si>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</si>
  <si>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</si>
  <si>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</si>
  <si>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</si>
  <si>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</si>
  <si>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</si>
  <si>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</si>
  <si>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</si>
  <si>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</si>
  <si>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</si>
  <si>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</si>
  <si>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</si>
  <si>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</si>
  <si>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</si>
  <si>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</si>
  <si>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</si>
  <si>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</si>
  <si>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</si>
  <si>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</si>
  <si>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</si>
  <si>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</si>
  <si>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</si>
  <si>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</si>
  <si>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</si>
  <si>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</si>
  <si>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</si>
  <si>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</si>
  <si>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</si>
  <si>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</si>
  <si>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</si>
  <si>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</si>
  <si>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</si>
  <si>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</si>
  <si>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</si>
  <si>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</si>
  <si>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</si>
  <si>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</si>
  <si>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</si>
  <si>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</si>
  <si>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</si>
  <si>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</si>
  <si>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</si>
  <si>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</si>
  <si>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</si>
  <si>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</si>
  <si>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</si>
  <si>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</si>
  <si>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</si>
  <si>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</si>
  <si>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</si>
  <si>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</si>
  <si>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</si>
  <si>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</si>
  <si>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</si>
  <si>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</si>
  <si>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</si>
  <si>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</si>
  <si>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</si>
  <si>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</si>
  <si>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</si>
  <si>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</si>
  <si>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</si>
  <si>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</si>
  <si>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</si>
  <si>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</si>
  <si>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</si>
  <si>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</si>
  <si>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</si>
  <si>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</si>
  <si>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</si>
  <si>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</si>
  <si>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</si>
  <si>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</si>
  <si>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</si>
  <si>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</si>
  <si>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</si>
  <si>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</si>
  <si>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</si>
  <si>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</si>
  <si>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</si>
  <si>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</si>
  <si>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</si>
  <si>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</si>
  <si>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</si>
  <si>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</si>
  <si>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</si>
  <si>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</si>
  <si>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</si>
  <si>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</si>
  <si>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</si>
  <si>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</si>
  <si>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</si>
  <si>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</si>
  <si>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</si>
  <si>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</si>
  <si>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</si>
  <si>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</si>
  <si>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</si>
  <si>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</si>
  <si>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</si>
  <si>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</si>
  <si>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</si>
  <si>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</si>
  <si>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</si>
  <si>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</si>
  <si>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</si>
  <si>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</si>
  <si>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</si>
  <si>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</si>
  <si>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</si>
  <si>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</si>
  <si>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</si>
  <si>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</si>
  <si>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</si>
  <si>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</si>
  <si>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</si>
  <si>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</si>
  <si>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</si>
  <si>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</si>
  <si>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</si>
  <si>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</si>
  <si>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</si>
  <si>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</si>
  <si>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</si>
  <si>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</si>
  <si>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</si>
  <si>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</si>
  <si>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</si>
  <si>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</si>
  <si>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</si>
  <si>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</si>
  <si>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</si>
  <si>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</si>
  <si>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</si>
  <si>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</si>
  <si>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</si>
  <si>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</si>
  <si>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</si>
  <si>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</si>
  <si>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</si>
  <si>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</si>
  <si>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</si>
  <si>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</si>
  <si>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</si>
  <si>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</si>
  <si>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</si>
  <si>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</si>
  <si>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</si>
  <si>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</si>
  <si>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</si>
  <si>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</si>
  <si>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</si>
  <si>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</si>
  <si>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</si>
  <si>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</si>
  <si>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</si>
  <si>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</si>
  <si>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</si>
  <si>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</si>
  <si>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</si>
  <si>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</si>
  <si>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</si>
  <si>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</si>
  <si>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</si>
  <si>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</si>
  <si>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</si>
  <si>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</si>
  <si>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</si>
  <si>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</si>
  <si>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</si>
  <si>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</si>
  <si>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</si>
  <si>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</si>
  <si>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</si>
  <si>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</si>
  <si>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</si>
  <si>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</si>
  <si>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</si>
  <si>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</si>
  <si>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</si>
  <si>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</si>
  <si>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</si>
  <si>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</si>
  <si>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</si>
  <si>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</si>
  <si>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</si>
  <si>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</si>
  <si>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</si>
  <si>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</si>
  <si>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</si>
  <si>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</si>
  <si>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</si>
  <si>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</si>
  <si>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</si>
  <si>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</si>
  <si>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</si>
  <si>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</si>
  <si>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</si>
  <si>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</si>
  <si>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</si>
  <si>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</si>
  <si>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</si>
  <si>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</si>
  <si>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</si>
  <si>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</si>
  <si>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</si>
  <si>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</si>
  <si>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</si>
  <si>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</si>
  <si>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</si>
  <si>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</si>
  <si>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</si>
  <si>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</si>
  <si>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</si>
  <si>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</si>
  <si>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</si>
  <si>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</si>
  <si>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</si>
  <si>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</si>
  <si>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</si>
  <si>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</si>
  <si>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</si>
  <si>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</si>
  <si>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</si>
  <si>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</si>
  <si>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</si>
  <si>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</si>
  <si>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</si>
  <si>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</si>
  <si>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</si>
  <si>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</si>
  <si>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</si>
  <si>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</si>
  <si>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</si>
  <si>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</si>
  <si>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</si>
  <si>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</si>
  <si>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</si>
  <si>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</si>
  <si>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</si>
  <si>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</si>
  <si>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</si>
  <si>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</si>
  <si>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</si>
  <si>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</si>
  <si>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</si>
  <si>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</si>
  <si>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</si>
  <si>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</si>
  <si>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</si>
  <si>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</si>
  <si>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</si>
  <si>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</si>
  <si>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</si>
  <si>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</si>
  <si>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</si>
  <si>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</si>
  <si>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</si>
  <si>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</si>
  <si>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</si>
  <si>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</si>
  <si>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</si>
  <si>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</si>
  <si>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</si>
  <si>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</si>
  <si>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</si>
  <si>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</si>
  <si>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</si>
  <si>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</si>
  <si>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</si>
  <si>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</si>
  <si>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</si>
  <si>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</si>
  <si>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</si>
  <si>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</si>
  <si>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</si>
  <si>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</si>
  <si>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</si>
  <si>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</si>
  <si>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</si>
  <si>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</si>
  <si>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</si>
  <si>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</si>
  <si>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</si>
  <si>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</si>
  <si>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</si>
  <si>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</si>
  <si>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</si>
  <si>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</si>
  <si>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</si>
  <si>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</si>
  <si>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</si>
  <si>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</si>
  <si>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</si>
  <si>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</si>
  <si>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</si>
  <si>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</si>
  <si>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</si>
  <si>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</si>
  <si>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</si>
  <si>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</si>
  <si>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</si>
  <si>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</si>
  <si>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</si>
  <si>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</si>
  <si>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</si>
  <si>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</si>
  <si>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</si>
  <si>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</si>
  <si>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</si>
  <si>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</si>
  <si>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</si>
  <si>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</si>
  <si>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</si>
  <si>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</si>
  <si>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</si>
  <si>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</si>
  <si>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</si>
  <si>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</si>
  <si>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</si>
  <si>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</si>
  <si>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</si>
  <si>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</si>
  <si>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</si>
  <si>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</si>
  <si>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</si>
  <si>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</si>
  <si>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</si>
  <si>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</si>
  <si>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</si>
  <si>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</si>
  <si>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</si>
  <si>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</si>
  <si>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</si>
  <si>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</si>
  <si>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</si>
  <si>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</si>
  <si>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</si>
  <si>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</si>
  <si>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</si>
  <si>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</si>
  <si>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</si>
  <si>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</si>
  <si>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</si>
  <si>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</si>
  <si>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</si>
  <si>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</si>
  <si>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</si>
  <si>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</si>
  <si>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</si>
  <si>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</si>
  <si>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</si>
  <si>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</si>
  <si>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</si>
  <si>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</si>
  <si>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</si>
  <si>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</si>
  <si>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</si>
  <si>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</si>
  <si>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</si>
  <si>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</si>
  <si>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</si>
  <si>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</si>
  <si>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</si>
  <si>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</si>
  <si>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</si>
  <si>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</si>
  <si>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</si>
  <si>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</si>
  <si>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</si>
  <si>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</si>
  <si>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</si>
  <si>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</si>
  <si>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</si>
  <si>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</si>
  <si>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</si>
  <si>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</si>
  <si>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</si>
  <si>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</si>
  <si>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</si>
  <si>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</si>
  <si>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</si>
  <si>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</si>
  <si>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</si>
  <si>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</si>
  <si>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</si>
  <si>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</si>
  <si>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</si>
  <si>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</si>
  <si>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</si>
  <si>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</si>
  <si>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</si>
  <si>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</si>
  <si>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</si>
  <si>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</si>
  <si>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</si>
  <si>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</si>
  <si>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</si>
  <si>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</si>
  <si>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</si>
  <si>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</si>
  <si>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</si>
  <si>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</si>
  <si>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</si>
  <si>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</si>
  <si>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</si>
  <si>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</si>
  <si>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</si>
  <si>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</si>
  <si>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</si>
  <si>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</si>
  <si>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</si>
  <si>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</si>
  <si>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</si>
  <si>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</si>
  <si>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</si>
  <si>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</si>
  <si>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</si>
  <si>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</si>
  <si>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</si>
  <si>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</si>
  <si>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</si>
  <si>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</si>
  <si>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</si>
  <si>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</si>
  <si>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</si>
  <si>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</si>
  <si>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</si>
  <si>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</si>
  <si>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</si>
  <si>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</si>
  <si>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</si>
  <si>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</si>
  <si>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</si>
  <si>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</si>
  <si>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</si>
  <si>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</si>
  <si>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</si>
  <si>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</si>
  <si>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</si>
  <si>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</si>
  <si>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</si>
  <si>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</si>
  <si>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</si>
  <si>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</si>
  <si>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</si>
  <si>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</si>
  <si>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</si>
  <si>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</si>
  <si>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</si>
  <si>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</si>
  <si>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</si>
  <si>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</si>
  <si>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</si>
  <si>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</si>
  <si>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</si>
  <si>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</si>
  <si>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</si>
  <si>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</si>
  <si>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</si>
  <si>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</si>
  <si>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</si>
  <si>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</si>
  <si>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</si>
  <si>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</si>
  <si>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</si>
  <si>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</si>
  <si>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</si>
  <si>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</si>
  <si>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</si>
  <si>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</si>
  <si>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</si>
  <si>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</si>
  <si>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</si>
  <si>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</si>
  <si>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</si>
  <si>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</si>
  <si>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</si>
  <si>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</si>
  <si>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</si>
  <si>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</si>
  <si>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</si>
  <si>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</si>
  <si>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</si>
  <si>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</si>
  <si>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</si>
  <si>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</si>
  <si>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</si>
  <si>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</si>
  <si>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</si>
  <si>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</si>
  <si>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</si>
  <si>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</si>
  <si>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</si>
  <si>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</si>
  <si>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</si>
  <si>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</si>
  <si>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</si>
  <si>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</si>
  <si>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</si>
  <si>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</si>
  <si>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</si>
  <si>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</si>
  <si>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</si>
  <si>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</si>
  <si>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</si>
  <si>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</si>
  <si>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</si>
  <si>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</si>
  <si>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</si>
  <si>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</si>
  <si>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</si>
  <si>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</si>
  <si>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</si>
  <si>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</si>
  <si>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</si>
  <si>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</si>
  <si>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</si>
  <si>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</si>
  <si>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</si>
  <si>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</si>
  <si>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</si>
  <si>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</si>
  <si>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</si>
  <si>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</si>
  <si>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</si>
  <si>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</si>
  <si>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</si>
  <si>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</si>
  <si>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</si>
  <si>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</si>
  <si>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</si>
  <si>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</si>
  <si>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</si>
  <si>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</si>
  <si>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</si>
  <si>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</si>
  <si>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</si>
  <si>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</si>
  <si>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</si>
  <si>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</si>
  <si>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</si>
  <si>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</si>
  <si>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</si>
  <si>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</si>
  <si>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</si>
  <si>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</si>
  <si>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</si>
  <si>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</si>
  <si>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</si>
  <si>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</si>
  <si>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</si>
  <si>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</si>
  <si>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</si>
  <si>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</si>
  <si>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</si>
  <si>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</si>
  <si>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</si>
  <si>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</si>
  <si>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</si>
  <si>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</si>
  <si>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</si>
  <si>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</si>
  <si>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</si>
  <si>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</si>
  <si>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</si>
  <si>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</si>
  <si>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</si>
  <si>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</si>
  <si>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</si>
  <si>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</si>
  <si>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</si>
  <si>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</si>
  <si>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</si>
  <si>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</si>
  <si>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</si>
  <si>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</si>
  <si>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</si>
  <si>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</si>
  <si>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</si>
  <si>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</si>
  <si>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</si>
  <si>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</si>
  <si>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</si>
  <si>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</si>
  <si>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</si>
  <si>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</si>
  <si>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</si>
  <si>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</si>
  <si>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</si>
  <si>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</si>
  <si>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</si>
  <si>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</si>
  <si>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</si>
  <si>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</si>
  <si>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</si>
  <si>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</si>
  <si>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</si>
  <si>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</si>
  <si>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</si>
  <si>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</si>
  <si>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</si>
  <si>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</si>
  <si>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</si>
  <si>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</si>
  <si>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</si>
  <si>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</si>
  <si>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</si>
  <si>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</si>
  <si>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</si>
  <si>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</si>
  <si>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</si>
  <si>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</si>
  <si>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</si>
  <si>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</si>
  <si>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</si>
  <si>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</si>
  <si>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</si>
  <si>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</si>
  <si>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</si>
  <si>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</si>
  <si>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</si>
  <si>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</si>
  <si>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</si>
  <si>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</si>
  <si>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</si>
  <si>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</si>
  <si>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</si>
  <si>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</si>
  <si>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</si>
  <si>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</si>
  <si>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</si>
  <si>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</si>
  <si>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</si>
  <si>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</si>
  <si>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</si>
  <si>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</si>
  <si>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</si>
  <si>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</si>
  <si>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</si>
  <si>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</si>
  <si>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</si>
  <si>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</si>
  <si>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</si>
  <si>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</si>
  <si>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</si>
  <si>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</si>
  <si>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</si>
  <si>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</si>
  <si>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</si>
  <si>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</si>
  <si>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</si>
  <si>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</si>
  <si>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</si>
  <si>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</si>
  <si>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</si>
  <si>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</si>
  <si>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</si>
  <si>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</si>
  <si>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</si>
  <si>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</si>
  <si>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</si>
  <si>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</si>
  <si>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</si>
  <si>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</si>
  <si>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</si>
  <si>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</si>
  <si>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</si>
  <si>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</si>
  <si>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</si>
  <si>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</si>
  <si>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</si>
  <si>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</si>
  <si>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</si>
  <si>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</si>
  <si>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</si>
  <si>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</si>
  <si>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</si>
  <si>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</si>
  <si>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</si>
  <si>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</si>
  <si>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</si>
  <si>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</si>
  <si>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</si>
  <si>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</si>
  <si>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</si>
  <si>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</si>
  <si>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</si>
  <si>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</si>
  <si>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</si>
  <si>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</si>
  <si>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</si>
  <si>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</si>
  <si>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</si>
  <si>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</si>
  <si>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</si>
  <si>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</si>
  <si>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</si>
  <si>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</si>
  <si>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</si>
  <si>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</si>
  <si>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</si>
  <si>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</si>
  <si>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</si>
  <si>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</si>
  <si>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</si>
  <si>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</si>
  <si>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</si>
  <si>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</si>
  <si>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</si>
  <si>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</si>
  <si>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</si>
  <si>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</si>
  <si>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</si>
  <si>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</si>
  <si>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</si>
  <si>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</si>
  <si>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</si>
  <si>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</si>
  <si>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</si>
  <si>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</si>
  <si>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</si>
  <si>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</si>
  <si>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</si>
  <si>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</si>
  <si>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</si>
  <si>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</si>
  <si>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</si>
  <si>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</si>
  <si>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</si>
  <si>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</si>
  <si>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</si>
  <si>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</si>
  <si>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</si>
  <si>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</si>
  <si>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</si>
  <si>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</si>
  <si>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</si>
  <si>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</si>
  <si>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</si>
  <si>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</si>
  <si>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</si>
  <si>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</si>
  <si>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</si>
  <si>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</si>
  <si>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</si>
  <si>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</si>
  <si>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</si>
  <si>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</si>
  <si>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</si>
  <si>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</si>
  <si>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</si>
  <si>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</si>
  <si>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</si>
  <si>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</si>
  <si>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</si>
  <si>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</si>
  <si>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</si>
  <si>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</si>
  <si>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</si>
  <si>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</si>
  <si>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</si>
  <si>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</si>
  <si>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</si>
  <si>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</si>
  <si>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</si>
  <si>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</si>
  <si>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</si>
  <si>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</si>
  <si>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</si>
  <si>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</si>
  <si>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</si>
  <si>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</si>
  <si>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</si>
  <si>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</si>
  <si>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</si>
  <si>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</si>
  <si>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</si>
  <si>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</si>
  <si>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</si>
  <si>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</si>
  <si>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</si>
  <si>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</si>
  <si>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</si>
  <si>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</si>
  <si>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</si>
  <si>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</si>
  <si>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</si>
  <si>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</si>
  <si>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</si>
  <si>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</si>
  <si>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</si>
  <si>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</si>
  <si>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</si>
  <si>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</si>
  <si>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</si>
  <si>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</si>
  <si>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</si>
  <si>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</si>
  <si>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</si>
  <si>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</si>
  <si>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</si>
  <si>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</si>
  <si>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</si>
  <si>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</si>
  <si>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</si>
  <si>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</si>
  <si>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</si>
  <si>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</si>
  <si>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</si>
  <si>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</si>
  <si>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</si>
  <si>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</si>
  <si>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</si>
  <si>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</si>
  <si>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</si>
  <si>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</si>
  <si>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</si>
  <si>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</si>
  <si>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</si>
  <si>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</si>
  <si>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</si>
  <si>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</si>
  <si>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</si>
  <si>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</si>
  <si>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</si>
  <si>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</si>
  <si>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</si>
  <si>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</si>
  <si>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</si>
  <si>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</si>
  <si>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</si>
  <si>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</si>
  <si>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</si>
  <si>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</si>
  <si>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</si>
  <si>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</si>
  <si>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</si>
  <si>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</si>
  <si>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</si>
  <si>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</si>
  <si>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</si>
  <si>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</si>
  <si>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</si>
  <si>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</si>
  <si>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</si>
  <si>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</si>
  <si>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</si>
  <si>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</si>
  <si>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</si>
  <si>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</si>
  <si>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</si>
  <si>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</si>
  <si>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</si>
  <si>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</si>
  <si>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</si>
  <si>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</si>
  <si>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</si>
  <si>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</si>
  <si>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</si>
  <si>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</si>
  <si>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</si>
  <si>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</si>
  <si>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</si>
  <si>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</si>
  <si>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</si>
  <si>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</si>
  <si>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</si>
  <si>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</si>
  <si>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</si>
  <si>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</si>
  <si>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</si>
  <si>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</si>
  <si>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</si>
  <si>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</si>
  <si>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</si>
  <si>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</si>
  <si>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</si>
  <si>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</si>
  <si>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</si>
  <si>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</si>
  <si>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</si>
  <si>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</si>
  <si>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</si>
  <si>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</si>
  <si>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</si>
  <si>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</si>
  <si>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</si>
  <si>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</si>
  <si>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</si>
  <si>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</si>
  <si>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</si>
  <si>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</si>
  <si>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</si>
  <si>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</si>
  <si>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</si>
  <si>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</si>
  <si>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</si>
  <si>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</si>
  <si>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</si>
  <si>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</si>
  <si>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</si>
  <si>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</si>
  <si>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</si>
  <si>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</si>
  <si>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</si>
  <si>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</si>
  <si>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</si>
  <si>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</si>
  <si>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</si>
  <si>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</si>
  <si>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</si>
  <si>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</si>
  <si>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</si>
  <si>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</si>
  <si>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</si>
  <si>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</si>
  <si>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</si>
  <si>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</si>
  <si>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</si>
  <si>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</si>
  <si>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</si>
  <si>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</si>
  <si>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</si>
  <si>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</si>
  <si>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</si>
  <si>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</si>
  <si>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</si>
  <si>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</si>
  <si>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</si>
  <si>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</si>
  <si>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</si>
  <si>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</si>
  <si>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</si>
  <si>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</si>
  <si>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</si>
  <si>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</si>
  <si>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</si>
  <si>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</si>
  <si>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</si>
  <si>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</si>
  <si>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</si>
  <si>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</si>
  <si>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</si>
  <si>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</si>
  <si>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</si>
  <si>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</si>
  <si>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</si>
  <si>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</si>
  <si>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</si>
  <si>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</si>
  <si>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</si>
  <si>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</si>
  <si>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</si>
  <si>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</si>
  <si>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</si>
  <si>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</si>
  <si>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</si>
  <si>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</si>
  <si>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</si>
  <si>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</si>
  <si>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</si>
  <si>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</si>
  <si>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</si>
  <si>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</si>
  <si>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</si>
  <si>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</si>
  <si>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</si>
  <si>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</si>
  <si>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</si>
  <si>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</si>
  <si>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</si>
  <si>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</si>
  <si>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</si>
  <si>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</si>
  <si>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</si>
  <si>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</si>
  <si>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</si>
  <si>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</si>
  <si>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</si>
  <si>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</si>
  <si>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</si>
  <si>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</si>
  <si>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</si>
  <si>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</si>
  <si>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</si>
  <si>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</si>
  <si>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</si>
  <si>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</si>
  <si>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</si>
  <si>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</si>
  <si>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</si>
  <si>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</si>
  <si>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</si>
  <si>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</si>
  <si>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</si>
  <si>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</si>
  <si>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</si>
  <si>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</si>
  <si>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</si>
  <si>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</si>
  <si>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</si>
  <si>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</si>
  <si>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</si>
  <si>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</si>
  <si>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</si>
  <si>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</si>
  <si>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</si>
  <si>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</si>
  <si>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</si>
  <si>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</si>
  <si>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</si>
  <si>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</si>
  <si>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</si>
  <si>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</si>
  <si>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</si>
  <si>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</si>
  <si>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</si>
  <si>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</si>
  <si>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</si>
  <si>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</si>
  <si>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</si>
  <si>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</si>
  <si>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</si>
  <si>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</si>
  <si>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</si>
  <si>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</si>
  <si>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</si>
  <si>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</si>
  <si>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</si>
  <si>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</si>
  <si>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</si>
  <si>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</si>
  <si>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</si>
  <si>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</si>
  <si>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</si>
  <si>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</si>
  <si>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</si>
  <si>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</si>
  <si>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</si>
  <si>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</si>
  <si>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</si>
  <si>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</si>
  <si>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</si>
  <si>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</si>
  <si>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</si>
  <si>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</si>
  <si>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</si>
  <si>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</si>
  <si>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</si>
  <si>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</si>
  <si>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</si>
  <si>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</si>
  <si>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</si>
  <si>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</si>
  <si>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</si>
  <si>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</si>
  <si>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</si>
  <si>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</si>
  <si>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</si>
  <si>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</si>
  <si>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</si>
  <si>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</si>
  <si>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</si>
  <si>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</si>
  <si>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</si>
  <si>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</si>
  <si>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</si>
  <si>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</si>
  <si>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</si>
  <si>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</si>
  <si>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</si>
  <si>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</si>
  <si>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</si>
  <si>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</si>
  <si>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</si>
  <si>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</si>
  <si>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</si>
  <si>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</si>
  <si>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</si>
  <si>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</si>
  <si>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</si>
  <si>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</si>
  <si>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</si>
  <si>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</si>
  <si>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</si>
  <si>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</si>
  <si>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</si>
  <si>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</si>
  <si>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</si>
  <si>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</si>
  <si>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</si>
  <si>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</si>
  <si>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</si>
  <si>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</si>
  <si>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</si>
  <si>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</si>
  <si>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</si>
  <si>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</si>
  <si>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</si>
  <si>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</si>
  <si>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</si>
  <si>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</si>
  <si>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</si>
  <si>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</si>
  <si>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</si>
  <si>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</si>
  <si>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</si>
  <si>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</si>
  <si>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</si>
  <si>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</si>
  <si>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</si>
  <si>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</si>
  <si>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</si>
  <si>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</si>
  <si>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</si>
  <si>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</si>
  <si>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</si>
  <si>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</si>
  <si>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</si>
  <si>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</si>
  <si>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</si>
  <si>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</si>
  <si>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</si>
  <si>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</si>
  <si>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</si>
  <si>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</si>
  <si>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</si>
  <si>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</si>
  <si>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</si>
  <si>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</si>
  <si>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</si>
  <si>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</si>
  <si>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</si>
  <si>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</si>
  <si>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</si>
  <si>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</si>
  <si>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</si>
  <si>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</si>
  <si>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</si>
  <si>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</si>
  <si>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</si>
  <si>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</si>
  <si>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</si>
  <si>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</si>
  <si>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</si>
  <si>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</si>
  <si>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</si>
  <si>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</si>
  <si>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</si>
  <si>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</si>
  <si>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</si>
  <si>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</si>
  <si>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</si>
  <si>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</si>
  <si>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</si>
  <si>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</si>
  <si>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</si>
  <si>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</si>
  <si>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</si>
  <si>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</si>
  <si>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</si>
  <si>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</si>
  <si>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</si>
  <si>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</si>
  <si>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</si>
  <si>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</si>
  <si>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</si>
  <si>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</si>
  <si>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</si>
  <si>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</si>
  <si>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</si>
  <si>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</si>
  <si>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</si>
  <si>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</si>
  <si>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</si>
  <si>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</si>
  <si>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</si>
  <si>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</si>
  <si>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</si>
  <si>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</si>
  <si>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</si>
  <si>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</si>
  <si>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</si>
  <si>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</si>
  <si>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</si>
  <si>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</si>
  <si>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</si>
  <si>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</si>
  <si>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</si>
  <si>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</si>
  <si>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</si>
  <si>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</si>
  <si>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</si>
  <si>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</si>
  <si>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</si>
  <si>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</si>
  <si>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</si>
  <si>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</si>
  <si>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</si>
  <si>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</si>
  <si>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</si>
  <si>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</si>
  <si>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</si>
  <si>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</si>
  <si>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</si>
  <si>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</si>
  <si>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</si>
  <si>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</si>
  <si>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</si>
  <si>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</si>
  <si>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</si>
  <si>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</si>
  <si>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</si>
  <si>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</si>
  <si>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</si>
  <si>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</si>
  <si>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</si>
  <si>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</si>
  <si>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</si>
  <si>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</si>
  <si>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</si>
  <si>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</si>
  <si>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</si>
  <si>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</si>
  <si>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</si>
  <si>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</si>
  <si>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</si>
  <si>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</si>
  <si>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</si>
  <si>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</si>
  <si>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</si>
  <si>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</si>
  <si>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</si>
  <si>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</si>
  <si>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</si>
  <si>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</si>
  <si>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</si>
  <si>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</si>
  <si>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</si>
  <si>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</si>
  <si>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</si>
  <si>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</si>
  <si>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</si>
  <si>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</si>
  <si>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</si>
  <si>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</si>
  <si>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</si>
  <si>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</si>
  <si>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</si>
  <si>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</si>
  <si>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</si>
  <si>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</si>
  <si>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</si>
  <si>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</si>
  <si>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</si>
  <si>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</si>
  <si>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</si>
  <si>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</si>
  <si>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</si>
  <si>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</si>
  <si>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</si>
  <si>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</si>
  <si>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</si>
  <si>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</si>
  <si>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</si>
  <si>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</si>
  <si>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</si>
  <si>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</si>
  <si>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</si>
  <si>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</si>
  <si>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</si>
  <si>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</si>
  <si>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</si>
  <si>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</si>
  <si>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</si>
  <si>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</si>
  <si>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</si>
  <si>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</si>
  <si>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</si>
  <si>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</si>
  <si>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</si>
  <si>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</si>
  <si>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</si>
  <si>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</si>
  <si>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</si>
  <si>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</si>
  <si>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</si>
  <si>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</si>
  <si>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</si>
  <si>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</si>
  <si>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</si>
  <si>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</si>
  <si>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</si>
  <si>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</si>
  <si>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</si>
  <si>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</si>
  <si>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</si>
  <si>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</si>
  <si>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</si>
  <si>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</si>
  <si>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</si>
  <si>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</si>
  <si>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</si>
  <si>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</si>
  <si>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</si>
  <si>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</si>
  <si>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</si>
  <si>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</si>
  <si>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</si>
  <si>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</si>
  <si>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</si>
  <si>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</si>
  <si>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</si>
  <si>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</si>
  <si>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</si>
  <si>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</si>
  <si>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</si>
  <si>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</si>
  <si>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</si>
  <si>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</si>
  <si>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</si>
  <si>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</si>
  <si>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</si>
  <si>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</si>
  <si>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Worksheet Temp: Optional COVID 19 impact</t>
  </si>
  <si>
    <t>Worksheet D: National Transparency Template</t>
  </si>
  <si>
    <t>LHV Pank AS</t>
  </si>
  <si>
    <t>Reporting date:</t>
  </si>
  <si>
    <t>Cut off date:</t>
  </si>
  <si>
    <t>AS LHV Pank</t>
  </si>
  <si>
    <t>https://investor.lhv.ee/en/covered-bonds/</t>
  </si>
  <si>
    <t>Y</t>
  </si>
  <si>
    <t>https://www.coveredbondlabel.com/issuer/193/</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</si>
  <si>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</si>
  <si>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</si>
  <si>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</si>
  <si>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</si>
  <si>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</si>
  <si>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</si>
  <si>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</si>
  <si>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</si>
  <si>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</si>
  <si>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</si>
  <si>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</si>
  <si>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</si>
  <si>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</si>
  <si>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</si>
  <si>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</si>
  <si>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</si>
  <si>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</si>
  <si>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</si>
  <si>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</si>
  <si>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</si>
  <si>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</si>
  <si>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</si>
  <si>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</si>
  <si>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</si>
  <si>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</si>
  <si>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</si>
  <si>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</si>
  <si>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</si>
  <si>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</si>
  <si>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</si>
  <si>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</si>
  <si>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</si>
  <si>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</si>
  <si>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</si>
  <si>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</si>
  <si>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</si>
  <si>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</si>
  <si>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</si>
  <si>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</si>
  <si>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</si>
  <si>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</si>
  <si>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</si>
  <si>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</si>
  <si>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o/w Apartments</t>
  </si>
  <si>
    <t>o/w Houses</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</si>
  <si>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</si>
  <si>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</si>
  <si>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</si>
  <si>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</si>
  <si>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</si>
  <si>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</si>
  <si>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</si>
  <si>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</si>
  <si>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</si>
  <si>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</si>
  <si>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</si>
  <si>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</si>
  <si>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</si>
  <si>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</si>
  <si>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</si>
  <si>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</si>
  <si>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</si>
  <si>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</si>
  <si>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</si>
  <si>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</si>
  <si>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</si>
  <si>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</si>
  <si>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</si>
  <si>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Tallinn</t>
  </si>
  <si>
    <t>Other Estonia</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</si>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</sst>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yy"/>
    <numFmt numFmtId="169" formatCode="#\,##0"/>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sz val="11"/>
      <color rgb="FFFF0000"/>
      <name val="Calibri"/>
      <family val="2"/>
      <scheme val="minor"/>
    </font>
    <font>
      <b/>
      <sz val="22"/>
      <color theme="1"/>
      <name val="Calibri"/>
      <family val="2"/>
      <scheme val="minor"/>
    </font>
    <font>
      <b/>
      <sz val="22"/>
      <color theme="1"/>
      <name val="Calibri"/>
      <family val="2"/>
    </font>
    <font>
      <b/>
      <sz val="11"/>
      <name val="Calibri"/>
      <family val="2"/>
      <charset val="186"/>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276">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10"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42" fillId="0" borderId="0" xfId="0" applyFont="1" applyAlignment="1">
      <alignment horizontal="center" vertical="center"/>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4" xfId="0" applyBorder="1"/>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16" fillId="2"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0" fontId="3" fillId="0" borderId="0" xfId="0" quotePrefix="1" applyFont="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165" fontId="3" fillId="0" borderId="0" xfId="0" applyNumberFormat="1" applyFont="1" applyAlignment="1">
      <alignment horizontal="center" vertical="center" wrapText="1"/>
    </xf>
    <xf numFmtId="165" fontId="0" fillId="0" borderId="0" xfId="0" applyNumberFormat="1" applyAlignment="1">
      <alignment horizontal="center" vertical="center"/>
    </xf>
    <xf numFmtId="0" fontId="21" fillId="0" borderId="0" xfId="0" applyFont="1" applyAlignment="1">
      <alignment horizontal="right" vertical="center" wrapText="1"/>
    </xf>
    <xf numFmtId="166" fontId="3" fillId="0" borderId="0" xfId="0" applyNumberFormat="1" applyFont="1" applyAlignment="1">
      <alignment horizontal="center" vertical="center" wrapText="1"/>
    </xf>
    <xf numFmtId="0" fontId="19" fillId="0" borderId="0" xfId="0" applyFont="1" applyAlignment="1">
      <alignment horizontal="center" vertical="center" wrapText="1"/>
    </xf>
    <xf numFmtId="165" fontId="3"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0" fillId="0" borderId="0" xfId="0" quotePrefix="1" applyAlignment="1">
      <alignment horizontal="center"/>
    </xf>
    <xf numFmtId="0" fontId="23" fillId="0" borderId="0" xfId="0" applyFont="1" applyAlignment="1">
      <alignment horizontal="center" vertical="center" wrapText="1"/>
    </xf>
    <xf numFmtId="0" fontId="4" fillId="0" borderId="0" xfId="0" applyFont="1" applyAlignment="1">
      <alignment horizontal="center" vertical="center" wrapText="1"/>
    </xf>
    <xf numFmtId="0" fontId="15" fillId="0" borderId="0" xfId="2" applyAlignment="1">
      <alignment vertical="center" wrapText="1"/>
    </xf>
    <xf numFmtId="0" fontId="0" fillId="0" borderId="17" xfId="0" applyBorder="1"/>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22" xfId="2" applyBorder="1" applyAlignment="1" applyProtection="1">
      <alignment vertical="center" wrapText="1"/>
      <protection locked="0"/>
    </xf>
    <xf numFmtId="0" fontId="0" fillId="0" borderId="0" xfId="0" applyBorder="1" applyAlignment="1">
      <alignment horizontal="center" vertical="center" wrapText="1"/>
    </xf>
    <xf numFmtId="0" fontId="12" fillId="0" borderId="0" xfId="0" applyFont="1" applyAlignment="1">
      <alignment horizontal="center" vertical="center"/>
    </xf>
    <xf numFmtId="14" fontId="13" fillId="0" borderId="0" xfId="0" applyNumberFormat="1" applyFont="1" applyAlignment="1">
      <alignment horizontal="center" vertical="center"/>
    </xf>
    <xf numFmtId="0" fontId="8" fillId="0" borderId="0" xfId="0" applyFont="1"/>
    <xf numFmtId="14" fontId="13" fillId="0" borderId="0" xfId="0" applyNumberFormat="1" applyFont="1" applyAlignment="1">
      <alignment horizontal="right" vertical="center"/>
    </xf>
    <xf numFmtId="0" fontId="3" fillId="0" borderId="0" xfId="0" applyFont="1" applyAlignment="1" applyProtection="1">
      <alignment horizontal="center" vertical="center" wrapText="1"/>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167" fontId="3" fillId="0" borderId="0" xfId="0" applyNumberFormat="1" applyFont="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5" borderId="0" xfId="0" applyFont="1" applyFill="1" applyAlignment="1">
      <alignment horizontal="center" wrapText="1"/>
    </xf>
    <xf numFmtId="0" fontId="44" fillId="5" borderId="0" xfId="0" quotePrefix="1" applyFont="1" applyFill="1" applyAlignment="1">
      <alignment horizontal="center" wrapText="1"/>
    </xf>
    <xf numFmtId="0" fontId="48" fillId="5"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pplyProtection="1">
      <alignment horizontal="center" vertical="center" wrapText="1"/>
    </xf>
    <xf numFmtId="169" fontId="3"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9" fontId="3" fillId="0" borderId="0" xfId="1" applyNumberFormat="1" applyFont="1" applyFill="1" applyBorder="1" applyAlignment="1" applyProtection="1">
      <alignment horizontal="center" vertical="center" wrapText="1"/>
    </xf>
    <xf numFmtId="167" fontId="40"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167" fontId="45" fillId="0" borderId="0" xfId="0" applyNumberFormat="1" applyFont="1" applyFill="1" applyBorder="1" applyAlignment="1">
      <alignment horizontal="center" vertical="center" wrapText="1"/>
    </xf>
    <xf numFmtId="166" fontId="45" fillId="0" borderId="0" xfId="0" applyNumberFormat="1" applyFont="1" applyFill="1" applyBorder="1" applyAlignment="1">
      <alignment horizontal="center" vertical="center" wrapText="1"/>
    </xf>
    <xf numFmtId="0" fontId="21" fillId="0" borderId="0" xfId="0" applyFont="1" applyAlignment="1" applyProtection="1">
      <alignment horizontal="right" vertical="center" wrapText="1"/>
    </xf>
    <xf numFmtId="0" fontId="3" fillId="0" borderId="0" xfId="0" quotePrefix="1" applyFont="1" applyAlignment="1" applyProtection="1">
      <alignment horizontal="center" vertical="center" wrapText="1"/>
    </xf>
    <xf numFmtId="0" fontId="3" fillId="0" borderId="10" xfId="0" applyFont="1" applyBorder="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0" xfId="0" applyFont="1" applyFill="1" applyAlignment="1">
      <alignment horizontal="center" vertical="center" wrapText="1"/>
    </xf>
    <xf numFmtId="0" fontId="15" fillId="0" borderId="14" xfId="2" quotePrefix="1" applyBorder="1" applyAlignment="1" applyProtection="1">
      <alignment horizontal="center" vertical="center" wrapText="1"/>
      <protection locked="0"/>
    </xf>
    <xf numFmtId="0" fontId="15" fillId="0" borderId="15" xfId="2" quotePrefix="1" applyBorder="1" applyAlignment="1" applyProtection="1">
      <alignment horizontal="center" vertical="center" wrapText="1"/>
      <protection locked="0"/>
    </xf>
    <xf numFmtId="0" fontId="15" fillId="0" borderId="0" xfId="2" quotePrefix="1" applyAlignment="1">
      <alignment horizontal="center"/>
    </xf>
    <xf numFmtId="0" fontId="15" fillId="0" borderId="18" xfId="2" quotePrefix="1" applyBorder="1" applyAlignment="1">
      <alignment horizontal="center" vertical="center" wrapText="1"/>
    </xf>
    <xf numFmtId="0" fontId="15" fillId="0" borderId="19" xfId="2" quotePrefix="1" applyBorder="1" applyAlignment="1">
      <alignment horizontal="center" vertical="center" wrapText="1"/>
    </xf>
    <xf numFmtId="0" fontId="3" fillId="0" borderId="1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141664</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968</v>
      </c>
    </row>
    <row r="3" spans="1:1" x14ac:dyDescent="0.25">
      <c r="A3" s="78"/>
    </row>
    <row r="4" spans="1:1" ht="34.5" x14ac:dyDescent="0.25">
      <c r="A4" s="79" t="s">
        <v>969</v>
      </c>
    </row>
    <row r="5" spans="1:1" ht="34.5" x14ac:dyDescent="0.25">
      <c r="A5" s="79" t="s">
        <v>970</v>
      </c>
    </row>
    <row r="6" spans="1:1" ht="51.75" x14ac:dyDescent="0.25">
      <c r="A6" s="79" t="s">
        <v>971</v>
      </c>
    </row>
    <row r="7" spans="1:1" ht="17.25" x14ac:dyDescent="0.25">
      <c r="A7" s="79"/>
    </row>
    <row r="8" spans="1:1" ht="18.75" x14ac:dyDescent="0.25">
      <c r="A8" s="80" t="s">
        <v>972</v>
      </c>
    </row>
    <row r="9" spans="1:1" ht="34.5" x14ac:dyDescent="0.3">
      <c r="A9" s="89" t="s">
        <v>1135</v>
      </c>
    </row>
    <row r="10" spans="1:1" ht="86.25" x14ac:dyDescent="0.25">
      <c r="A10" s="82" t="s">
        <v>973</v>
      </c>
    </row>
    <row r="11" spans="1:1" ht="34.5" x14ac:dyDescent="0.25">
      <c r="A11" s="82" t="s">
        <v>974</v>
      </c>
    </row>
    <row r="12" spans="1:1" ht="17.25" x14ac:dyDescent="0.25">
      <c r="A12" s="82" t="s">
        <v>975</v>
      </c>
    </row>
    <row r="13" spans="1:1" ht="17.25" x14ac:dyDescent="0.25">
      <c r="A13" s="82" t="s">
        <v>976</v>
      </c>
    </row>
    <row r="14" spans="1:1" ht="34.5" x14ac:dyDescent="0.25">
      <c r="A14" s="82" t="s">
        <v>977</v>
      </c>
    </row>
    <row r="15" spans="1:1" ht="17.25" x14ac:dyDescent="0.25">
      <c r="A15" s="82"/>
    </row>
    <row r="16" spans="1:1" ht="18.75" x14ac:dyDescent="0.25">
      <c r="A16" s="80" t="s">
        <v>978</v>
      </c>
    </row>
    <row r="17" spans="1:1" ht="17.25" x14ac:dyDescent="0.25">
      <c r="A17" s="83" t="s">
        <v>979</v>
      </c>
    </row>
    <row r="18" spans="1:1" ht="34.5" x14ac:dyDescent="0.25">
      <c r="A18" s="84" t="s">
        <v>980</v>
      </c>
    </row>
    <row r="19" spans="1:1" ht="34.5" x14ac:dyDescent="0.25">
      <c r="A19" s="84" t="s">
        <v>981</v>
      </c>
    </row>
    <row r="20" spans="1:1" ht="51.75" x14ac:dyDescent="0.25">
      <c r="A20" s="84" t="s">
        <v>982</v>
      </c>
    </row>
    <row r="21" spans="1:1" ht="86.25" x14ac:dyDescent="0.25">
      <c r="A21" s="84" t="s">
        <v>983</v>
      </c>
    </row>
    <row r="22" spans="1:1" ht="51.75" x14ac:dyDescent="0.25">
      <c r="A22" s="84" t="s">
        <v>984</v>
      </c>
    </row>
    <row r="23" spans="1:1" ht="34.5" x14ac:dyDescent="0.25">
      <c r="A23" s="84" t="s">
        <v>985</v>
      </c>
    </row>
    <row r="24" spans="1:1" ht="17.25" x14ac:dyDescent="0.25">
      <c r="A24" s="84" t="s">
        <v>986</v>
      </c>
    </row>
    <row r="25" spans="1:1" ht="17.25" x14ac:dyDescent="0.25">
      <c r="A25" s="83" t="s">
        <v>987</v>
      </c>
    </row>
    <row r="26" spans="1:1" ht="51.75" x14ac:dyDescent="0.3">
      <c r="A26" s="85" t="s">
        <v>988</v>
      </c>
    </row>
    <row r="27" spans="1:1" ht="17.25" x14ac:dyDescent="0.3">
      <c r="A27" s="85" t="s">
        <v>989</v>
      </c>
    </row>
    <row r="28" spans="1:1" ht="17.25" x14ac:dyDescent="0.25">
      <c r="A28" s="83" t="s">
        <v>990</v>
      </c>
    </row>
    <row r="29" spans="1:1" ht="34.5" x14ac:dyDescent="0.25">
      <c r="A29" s="84" t="s">
        <v>991</v>
      </c>
    </row>
    <row r="30" spans="1:1" ht="34.5" x14ac:dyDescent="0.25">
      <c r="A30" s="84" t="s">
        <v>992</v>
      </c>
    </row>
    <row r="31" spans="1:1" ht="34.5" x14ac:dyDescent="0.25">
      <c r="A31" s="84" t="s">
        <v>993</v>
      </c>
    </row>
    <row r="32" spans="1:1" ht="34.5" x14ac:dyDescent="0.25">
      <c r="A32" s="84" t="s">
        <v>994</v>
      </c>
    </row>
    <row r="33" spans="1:1" ht="17.25" x14ac:dyDescent="0.25">
      <c r="A33" s="84"/>
    </row>
    <row r="34" spans="1:1" ht="18.75" x14ac:dyDescent="0.25">
      <c r="A34" s="80" t="s">
        <v>995</v>
      </c>
    </row>
    <row r="35" spans="1:1" ht="17.25" x14ac:dyDescent="0.25">
      <c r="A35" s="83" t="s">
        <v>996</v>
      </c>
    </row>
    <row r="36" spans="1:1" ht="34.5" x14ac:dyDescent="0.25">
      <c r="A36" s="84" t="s">
        <v>997</v>
      </c>
    </row>
    <row r="37" spans="1:1" ht="34.5" x14ac:dyDescent="0.25">
      <c r="A37" s="84" t="s">
        <v>998</v>
      </c>
    </row>
    <row r="38" spans="1:1" ht="34.5" x14ac:dyDescent="0.25">
      <c r="A38" s="84" t="s">
        <v>999</v>
      </c>
    </row>
    <row r="39" spans="1:1" ht="17.25" x14ac:dyDescent="0.25">
      <c r="A39" s="84" t="s">
        <v>1000</v>
      </c>
    </row>
    <row r="40" spans="1:1" ht="34.5" x14ac:dyDescent="0.25">
      <c r="A40" s="84" t="s">
        <v>1001</v>
      </c>
    </row>
    <row r="41" spans="1:1" ht="17.25" x14ac:dyDescent="0.25">
      <c r="A41" s="83" t="s">
        <v>1002</v>
      </c>
    </row>
    <row r="42" spans="1:1" ht="17.25" x14ac:dyDescent="0.25">
      <c r="A42" s="84" t="s">
        <v>1003</v>
      </c>
    </row>
    <row r="43" spans="1:1" ht="17.25" x14ac:dyDescent="0.3">
      <c r="A43" s="85" t="s">
        <v>1004</v>
      </c>
    </row>
    <row r="44" spans="1:1" ht="17.25" x14ac:dyDescent="0.25">
      <c r="A44" s="83" t="s">
        <v>1005</v>
      </c>
    </row>
    <row r="45" spans="1:1" ht="34.5" x14ac:dyDescent="0.3">
      <c r="A45" s="85" t="s">
        <v>1006</v>
      </c>
    </row>
    <row r="46" spans="1:1" ht="34.5" x14ac:dyDescent="0.25">
      <c r="A46" s="84" t="s">
        <v>1007</v>
      </c>
    </row>
    <row r="47" spans="1:1" ht="51.75" x14ac:dyDescent="0.25">
      <c r="A47" s="84" t="s">
        <v>1008</v>
      </c>
    </row>
    <row r="48" spans="1:1" ht="17.25" x14ac:dyDescent="0.25">
      <c r="A48" s="84" t="s">
        <v>1009</v>
      </c>
    </row>
    <row r="49" spans="1:1" ht="17.25" x14ac:dyDescent="0.3">
      <c r="A49" s="85" t="s">
        <v>1010</v>
      </c>
    </row>
    <row r="50" spans="1:1" ht="17.25" x14ac:dyDescent="0.25">
      <c r="A50" s="83" t="s">
        <v>1011</v>
      </c>
    </row>
    <row r="51" spans="1:1" ht="34.5" x14ac:dyDescent="0.3">
      <c r="A51" s="85" t="s">
        <v>1012</v>
      </c>
    </row>
    <row r="52" spans="1:1" ht="17.25" x14ac:dyDescent="0.25">
      <c r="A52" s="84" t="s">
        <v>1013</v>
      </c>
    </row>
    <row r="53" spans="1:1" ht="34.5" x14ac:dyDescent="0.3">
      <c r="A53" s="85" t="s">
        <v>1014</v>
      </c>
    </row>
    <row r="54" spans="1:1" ht="17.25" x14ac:dyDescent="0.25">
      <c r="A54" s="83" t="s">
        <v>1015</v>
      </c>
    </row>
    <row r="55" spans="1:1" ht="17.25" x14ac:dyDescent="0.3">
      <c r="A55" s="85" t="s">
        <v>1016</v>
      </c>
    </row>
    <row r="56" spans="1:1" ht="34.5" x14ac:dyDescent="0.25">
      <c r="A56" s="84" t="s">
        <v>1017</v>
      </c>
    </row>
    <row r="57" spans="1:1" ht="17.25" x14ac:dyDescent="0.25">
      <c r="A57" s="84" t="s">
        <v>1018</v>
      </c>
    </row>
    <row r="58" spans="1:1" ht="34.5" x14ac:dyDescent="0.25">
      <c r="A58" s="84" t="s">
        <v>1019</v>
      </c>
    </row>
    <row r="59" spans="1:1" ht="17.25" x14ac:dyDescent="0.25">
      <c r="A59" s="83" t="s">
        <v>1020</v>
      </c>
    </row>
    <row r="60" spans="1:1" ht="34.5" x14ac:dyDescent="0.25">
      <c r="A60" s="84" t="s">
        <v>1021</v>
      </c>
    </row>
    <row r="61" spans="1:1" ht="17.25" x14ac:dyDescent="0.25">
      <c r="A61" s="86"/>
    </row>
    <row r="62" spans="1:1" ht="18.75" x14ac:dyDescent="0.25">
      <c r="A62" s="80" t="s">
        <v>1022</v>
      </c>
    </row>
    <row r="63" spans="1:1" ht="17.25" x14ac:dyDescent="0.25">
      <c r="A63" s="83" t="s">
        <v>1023</v>
      </c>
    </row>
    <row r="64" spans="1:1" ht="34.5" x14ac:dyDescent="0.25">
      <c r="A64" s="84" t="s">
        <v>1024</v>
      </c>
    </row>
    <row r="65" spans="1:1" ht="17.25" x14ac:dyDescent="0.25">
      <c r="A65" s="84" t="s">
        <v>1025</v>
      </c>
    </row>
    <row r="66" spans="1:1" ht="34.5" x14ac:dyDescent="0.25">
      <c r="A66" s="82" t="s">
        <v>1026</v>
      </c>
    </row>
    <row r="67" spans="1:1" ht="34.5" x14ac:dyDescent="0.25">
      <c r="A67" s="82" t="s">
        <v>1027</v>
      </c>
    </row>
    <row r="68" spans="1:1" ht="34.5" x14ac:dyDescent="0.25">
      <c r="A68" s="82" t="s">
        <v>1028</v>
      </c>
    </row>
    <row r="69" spans="1:1" ht="17.25" x14ac:dyDescent="0.25">
      <c r="A69" s="87" t="s">
        <v>1029</v>
      </c>
    </row>
    <row r="70" spans="1:1" ht="51.75" x14ac:dyDescent="0.25">
      <c r="A70" s="82" t="s">
        <v>1030</v>
      </c>
    </row>
    <row r="71" spans="1:1" ht="17.25" x14ac:dyDescent="0.25">
      <c r="A71" s="82" t="s">
        <v>1031</v>
      </c>
    </row>
    <row r="72" spans="1:1" ht="17.25" x14ac:dyDescent="0.25">
      <c r="A72" s="87" t="s">
        <v>1032</v>
      </c>
    </row>
    <row r="73" spans="1:1" ht="17.25" x14ac:dyDescent="0.25">
      <c r="A73" s="82" t="s">
        <v>1033</v>
      </c>
    </row>
    <row r="74" spans="1:1" ht="17.25" x14ac:dyDescent="0.25">
      <c r="A74" s="87" t="s">
        <v>1034</v>
      </c>
    </row>
    <row r="75" spans="1:1" ht="34.5" x14ac:dyDescent="0.25">
      <c r="A75" s="82" t="s">
        <v>1035</v>
      </c>
    </row>
    <row r="76" spans="1:1" ht="17.25" x14ac:dyDescent="0.25">
      <c r="A76" s="82" t="s">
        <v>1036</v>
      </c>
    </row>
    <row r="77" spans="1:1" ht="51.75" x14ac:dyDescent="0.25">
      <c r="A77" s="82" t="s">
        <v>1037</v>
      </c>
    </row>
    <row r="78" spans="1:1" ht="17.25" x14ac:dyDescent="0.25">
      <c r="A78" s="87" t="s">
        <v>1038</v>
      </c>
    </row>
    <row r="79" spans="1:1" ht="17.25" x14ac:dyDescent="0.3">
      <c r="A79" s="81" t="s">
        <v>1039</v>
      </c>
    </row>
    <row r="80" spans="1:1" ht="17.25" x14ac:dyDescent="0.25">
      <c r="A80" s="87" t="s">
        <v>1040</v>
      </c>
    </row>
    <row r="81" spans="1:1" ht="34.5" x14ac:dyDescent="0.25">
      <c r="A81" s="82" t="s">
        <v>1041</v>
      </c>
    </row>
    <row r="82" spans="1:1" ht="34.5" x14ac:dyDescent="0.25">
      <c r="A82" s="82" t="s">
        <v>1042</v>
      </c>
    </row>
    <row r="83" spans="1:1" ht="34.5" x14ac:dyDescent="0.25">
      <c r="A83" s="82" t="s">
        <v>1043</v>
      </c>
    </row>
    <row r="84" spans="1:1" ht="34.5" x14ac:dyDescent="0.25">
      <c r="A84" s="82" t="s">
        <v>1044</v>
      </c>
    </row>
    <row r="85" spans="1:1" ht="34.5" x14ac:dyDescent="0.25">
      <c r="A85" s="82" t="s">
        <v>1045</v>
      </c>
    </row>
    <row r="86" spans="1:1" ht="17.25" x14ac:dyDescent="0.25">
      <c r="A86" s="87" t="s">
        <v>1046</v>
      </c>
    </row>
    <row r="87" spans="1:1" ht="17.25" x14ac:dyDescent="0.25">
      <c r="A87" s="82" t="s">
        <v>1047</v>
      </c>
    </row>
    <row r="88" spans="1:1" ht="34.5" x14ac:dyDescent="0.25">
      <c r="A88" s="82" t="s">
        <v>1048</v>
      </c>
    </row>
    <row r="89" spans="1:1" ht="17.25" x14ac:dyDescent="0.25">
      <c r="A89" s="87" t="s">
        <v>1049</v>
      </c>
    </row>
    <row r="90" spans="1:1" ht="34.5" x14ac:dyDescent="0.25">
      <c r="A90" s="82" t="s">
        <v>1050</v>
      </c>
    </row>
    <row r="91" spans="1:1" ht="17.25" x14ac:dyDescent="0.25">
      <c r="A91" s="87" t="s">
        <v>1051</v>
      </c>
    </row>
    <row r="92" spans="1:1" ht="17.25" x14ac:dyDescent="0.3">
      <c r="A92" s="81" t="s">
        <v>1052</v>
      </c>
    </row>
    <row r="93" spans="1:1" ht="17.25" x14ac:dyDescent="0.25">
      <c r="A93" s="82" t="s">
        <v>1053</v>
      </c>
    </row>
    <row r="94" spans="1:1" ht="17.25" x14ac:dyDescent="0.25">
      <c r="A94" s="82"/>
    </row>
    <row r="95" spans="1:1" ht="18.75" x14ac:dyDescent="0.25">
      <c r="A95" s="80" t="s">
        <v>1054</v>
      </c>
    </row>
    <row r="96" spans="1:1" ht="34.5" x14ac:dyDescent="0.3">
      <c r="A96" s="81" t="s">
        <v>1055</v>
      </c>
    </row>
    <row r="97" spans="1:1" ht="17.25" x14ac:dyDescent="0.3">
      <c r="A97" s="81" t="s">
        <v>1056</v>
      </c>
    </row>
    <row r="98" spans="1:1" ht="17.25" x14ac:dyDescent="0.25">
      <c r="A98" s="87" t="s">
        <v>1057</v>
      </c>
    </row>
    <row r="99" spans="1:1" ht="17.25" x14ac:dyDescent="0.25">
      <c r="A99" s="79" t="s">
        <v>1058</v>
      </c>
    </row>
    <row r="100" spans="1:1" ht="17.25" x14ac:dyDescent="0.25">
      <c r="A100" s="82" t="s">
        <v>1059</v>
      </c>
    </row>
    <row r="101" spans="1:1" ht="17.25" x14ac:dyDescent="0.25">
      <c r="A101" s="82" t="s">
        <v>1060</v>
      </c>
    </row>
    <row r="102" spans="1:1" ht="17.25" x14ac:dyDescent="0.25">
      <c r="A102" s="82" t="s">
        <v>1061</v>
      </c>
    </row>
    <row r="103" spans="1:1" ht="17.25" x14ac:dyDescent="0.25">
      <c r="A103" s="82" t="s">
        <v>1062</v>
      </c>
    </row>
    <row r="104" spans="1:1" ht="34.5" x14ac:dyDescent="0.25">
      <c r="A104" s="82" t="s">
        <v>1063</v>
      </c>
    </row>
    <row r="105" spans="1:1" ht="17.25" x14ac:dyDescent="0.25">
      <c r="A105" s="79" t="s">
        <v>1064</v>
      </c>
    </row>
    <row r="106" spans="1:1" ht="17.25" x14ac:dyDescent="0.25">
      <c r="A106" s="82" t="s">
        <v>1065</v>
      </c>
    </row>
    <row r="107" spans="1:1" ht="17.25" x14ac:dyDescent="0.25">
      <c r="A107" s="82" t="s">
        <v>1066</v>
      </c>
    </row>
    <row r="108" spans="1:1" ht="17.25" x14ac:dyDescent="0.25">
      <c r="A108" s="82" t="s">
        <v>1067</v>
      </c>
    </row>
    <row r="109" spans="1:1" ht="17.25" x14ac:dyDescent="0.25">
      <c r="A109" s="82" t="s">
        <v>1068</v>
      </c>
    </row>
    <row r="110" spans="1:1" ht="17.25" x14ac:dyDescent="0.25">
      <c r="A110" s="82" t="s">
        <v>1069</v>
      </c>
    </row>
    <row r="111" spans="1:1" ht="17.25" x14ac:dyDescent="0.25">
      <c r="A111" s="82" t="s">
        <v>1070</v>
      </c>
    </row>
    <row r="112" spans="1:1" ht="17.25" x14ac:dyDescent="0.25">
      <c r="A112" s="87" t="s">
        <v>1071</v>
      </c>
    </row>
    <row r="113" spans="1:1" ht="17.25" x14ac:dyDescent="0.25">
      <c r="A113" s="82" t="s">
        <v>1072</v>
      </c>
    </row>
    <row r="114" spans="1:1" ht="17.25" x14ac:dyDescent="0.25">
      <c r="A114" s="79" t="s">
        <v>1073</v>
      </c>
    </row>
    <row r="115" spans="1:1" ht="17.25" x14ac:dyDescent="0.25">
      <c r="A115" s="82" t="s">
        <v>1074</v>
      </c>
    </row>
    <row r="116" spans="1:1" ht="17.25" x14ac:dyDescent="0.25">
      <c r="A116" s="82" t="s">
        <v>1075</v>
      </c>
    </row>
    <row r="117" spans="1:1" ht="17.25" x14ac:dyDescent="0.25">
      <c r="A117" s="79" t="s">
        <v>1076</v>
      </c>
    </row>
    <row r="118" spans="1:1" ht="17.25" x14ac:dyDescent="0.25">
      <c r="A118" s="82" t="s">
        <v>1077</v>
      </c>
    </row>
    <row r="119" spans="1:1" ht="17.25" x14ac:dyDescent="0.25">
      <c r="A119" s="82" t="s">
        <v>1078</v>
      </c>
    </row>
    <row r="120" spans="1:1" ht="17.25" x14ac:dyDescent="0.25">
      <c r="A120" s="82" t="s">
        <v>1079</v>
      </c>
    </row>
    <row r="121" spans="1:1" ht="17.25" x14ac:dyDescent="0.25">
      <c r="A121" s="87" t="s">
        <v>1080</v>
      </c>
    </row>
    <row r="122" spans="1:1" ht="17.25" x14ac:dyDescent="0.25">
      <c r="A122" s="79" t="s">
        <v>1081</v>
      </c>
    </row>
    <row r="123" spans="1:1" ht="17.25" x14ac:dyDescent="0.25">
      <c r="A123" s="79" t="s">
        <v>1082</v>
      </c>
    </row>
    <row r="124" spans="1:1" ht="17.25" x14ac:dyDescent="0.25">
      <c r="A124" s="82" t="s">
        <v>1083</v>
      </c>
    </row>
    <row r="125" spans="1:1" ht="17.25" x14ac:dyDescent="0.25">
      <c r="A125" s="82" t="s">
        <v>1084</v>
      </c>
    </row>
    <row r="126" spans="1:1" ht="17.25" x14ac:dyDescent="0.25">
      <c r="A126" s="82" t="s">
        <v>1085</v>
      </c>
    </row>
    <row r="127" spans="1:1" ht="17.25" x14ac:dyDescent="0.25">
      <c r="A127" s="82" t="s">
        <v>1086</v>
      </c>
    </row>
    <row r="128" spans="1:1" ht="17.25" x14ac:dyDescent="0.25">
      <c r="A128" s="82" t="s">
        <v>1087</v>
      </c>
    </row>
    <row r="129" spans="1:1" ht="17.25" x14ac:dyDescent="0.25">
      <c r="A129" s="87" t="s">
        <v>1088</v>
      </c>
    </row>
    <row r="130" spans="1:1" ht="34.5" x14ac:dyDescent="0.25">
      <c r="A130" s="82" t="s">
        <v>1089</v>
      </c>
    </row>
    <row r="131" spans="1:1" ht="69" x14ac:dyDescent="0.25">
      <c r="A131" s="82" t="s">
        <v>1090</v>
      </c>
    </row>
    <row r="132" spans="1:1" ht="34.5" x14ac:dyDescent="0.25">
      <c r="A132" s="82" t="s">
        <v>1091</v>
      </c>
    </row>
    <row r="133" spans="1:1" ht="17.25" x14ac:dyDescent="0.25">
      <c r="A133" s="87" t="s">
        <v>1092</v>
      </c>
    </row>
    <row r="134" spans="1:1" ht="34.5" x14ac:dyDescent="0.25">
      <c r="A134" s="79" t="s">
        <v>1093</v>
      </c>
    </row>
    <row r="135" spans="1:1" ht="17.25" x14ac:dyDescent="0.25">
      <c r="A135" s="79"/>
    </row>
    <row r="136" spans="1:1" ht="18.75" x14ac:dyDescent="0.25">
      <c r="A136" s="80" t="s">
        <v>1094</v>
      </c>
    </row>
    <row r="137" spans="1:1" ht="17.25" x14ac:dyDescent="0.25">
      <c r="A137" s="82" t="s">
        <v>1095</v>
      </c>
    </row>
    <row r="138" spans="1:1" ht="34.5" x14ac:dyDescent="0.25">
      <c r="A138" s="84" t="s">
        <v>1096</v>
      </c>
    </row>
    <row r="139" spans="1:1" ht="34.5" x14ac:dyDescent="0.25">
      <c r="A139" s="84" t="s">
        <v>1097</v>
      </c>
    </row>
    <row r="140" spans="1:1" ht="17.25" x14ac:dyDescent="0.25">
      <c r="A140" s="83" t="s">
        <v>1098</v>
      </c>
    </row>
    <row r="141" spans="1:1" ht="17.25" x14ac:dyDescent="0.25">
      <c r="A141" s="88" t="s">
        <v>1099</v>
      </c>
    </row>
    <row r="142" spans="1:1" ht="34.5" x14ac:dyDescent="0.3">
      <c r="A142" s="85" t="s">
        <v>1100</v>
      </c>
    </row>
    <row r="143" spans="1:1" ht="17.25" x14ac:dyDescent="0.25">
      <c r="A143" s="84" t="s">
        <v>1101</v>
      </c>
    </row>
    <row r="144" spans="1:1" ht="17.25" x14ac:dyDescent="0.25">
      <c r="A144" s="84" t="s">
        <v>1102</v>
      </c>
    </row>
    <row r="145" spans="1:1" ht="17.25" x14ac:dyDescent="0.25">
      <c r="A145" s="88" t="s">
        <v>1103</v>
      </c>
    </row>
    <row r="146" spans="1:1" ht="17.25" x14ac:dyDescent="0.25">
      <c r="A146" s="83" t="s">
        <v>1104</v>
      </c>
    </row>
    <row r="147" spans="1:1" ht="17.25" x14ac:dyDescent="0.25">
      <c r="A147" s="88" t="s">
        <v>1105</v>
      </c>
    </row>
    <row r="148" spans="1:1" ht="17.25" x14ac:dyDescent="0.25">
      <c r="A148" s="84" t="s">
        <v>1106</v>
      </c>
    </row>
    <row r="149" spans="1:1" ht="17.25" x14ac:dyDescent="0.25">
      <c r="A149" s="84" t="s">
        <v>1107</v>
      </c>
    </row>
    <row r="150" spans="1:1" ht="17.25" x14ac:dyDescent="0.25">
      <c r="A150" s="84" t="s">
        <v>1108</v>
      </c>
    </row>
    <row r="151" spans="1:1" ht="34.5" x14ac:dyDescent="0.25">
      <c r="A151" s="88" t="s">
        <v>1109</v>
      </c>
    </row>
    <row r="152" spans="1:1" ht="17.25" x14ac:dyDescent="0.25">
      <c r="A152" s="83" t="s">
        <v>1110</v>
      </c>
    </row>
    <row r="153" spans="1:1" ht="17.25" x14ac:dyDescent="0.25">
      <c r="A153" s="84" t="s">
        <v>1111</v>
      </c>
    </row>
    <row r="154" spans="1:1" ht="17.25" x14ac:dyDescent="0.25">
      <c r="A154" s="84" t="s">
        <v>1112</v>
      </c>
    </row>
    <row r="155" spans="1:1" ht="17.25" x14ac:dyDescent="0.25">
      <c r="A155" s="84" t="s">
        <v>1113</v>
      </c>
    </row>
    <row r="156" spans="1:1" ht="17.25" x14ac:dyDescent="0.25">
      <c r="A156" s="84" t="s">
        <v>1114</v>
      </c>
    </row>
    <row r="157" spans="1:1" ht="34.5" x14ac:dyDescent="0.25">
      <c r="A157" s="84" t="s">
        <v>1115</v>
      </c>
    </row>
    <row r="158" spans="1:1" ht="34.5" x14ac:dyDescent="0.25">
      <c r="A158" s="84" t="s">
        <v>1116</v>
      </c>
    </row>
    <row r="159" spans="1:1" ht="17.25" x14ac:dyDescent="0.25">
      <c r="A159" s="83" t="s">
        <v>1117</v>
      </c>
    </row>
    <row r="160" spans="1:1" ht="34.5" x14ac:dyDescent="0.25">
      <c r="A160" s="84" t="s">
        <v>1118</v>
      </c>
    </row>
    <row r="161" spans="1:1" ht="34.5" x14ac:dyDescent="0.25">
      <c r="A161" s="84" t="s">
        <v>1119</v>
      </c>
    </row>
    <row r="162" spans="1:1" ht="17.25" x14ac:dyDescent="0.25">
      <c r="A162" s="84" t="s">
        <v>1120</v>
      </c>
    </row>
    <row r="163" spans="1:1" ht="17.25" x14ac:dyDescent="0.25">
      <c r="A163" s="83" t="s">
        <v>1121</v>
      </c>
    </row>
    <row r="164" spans="1:1" ht="34.5" x14ac:dyDescent="0.3">
      <c r="A164" s="90" t="s">
        <v>1136</v>
      </c>
    </row>
    <row r="165" spans="1:1" ht="34.5" x14ac:dyDescent="0.25">
      <c r="A165" s="84" t="s">
        <v>1122</v>
      </c>
    </row>
    <row r="166" spans="1:1" ht="17.25" x14ac:dyDescent="0.25">
      <c r="A166" s="83" t="s">
        <v>1123</v>
      </c>
    </row>
    <row r="167" spans="1:1" ht="17.25" x14ac:dyDescent="0.25">
      <c r="A167" s="84" t="s">
        <v>1124</v>
      </c>
    </row>
    <row r="168" spans="1:1" ht="17.25" x14ac:dyDescent="0.25">
      <c r="A168" s="83" t="s">
        <v>1125</v>
      </c>
    </row>
    <row r="169" spans="1:1" ht="17.25" x14ac:dyDescent="0.3">
      <c r="A169" s="85" t="s">
        <v>1126</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7"/>
  <sheetViews>
    <sheetView zoomScale="80" zoomScaleNormal="80" workbookViewId="0">
      <selection activeCell="F11" sqref="F11"/>
    </sheetView>
  </sheetViews>
  <sheetFormatPr defaultRowHeight="15" x14ac:dyDescent="0.25"/>
  <cols>
    <col min="1" max="1" width="9.140625" style="2"/>
    <col min="2" max="4" width="12.42578125" style="2" customWidth="1"/>
    <col min="5" max="5" width="7.42578125" style="2" customWidth="1"/>
    <col min="6" max="6" width="23" style="2" customWidth="1"/>
    <col min="7" max="7" width="8.140625" style="2"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5" t="s">
        <v>1300</v>
      </c>
      <c r="F6" s="255"/>
      <c r="G6" s="255"/>
      <c r="H6" s="7"/>
      <c r="I6" s="7"/>
      <c r="J6" s="8"/>
    </row>
    <row r="7" spans="2:10" ht="26.25" x14ac:dyDescent="0.25">
      <c r="B7" s="6"/>
      <c r="C7" s="7"/>
      <c r="D7" s="7"/>
      <c r="E7" s="226"/>
      <c r="F7" s="224" t="s">
        <v>538</v>
      </c>
      <c r="G7" s="226"/>
      <c r="H7" s="7"/>
      <c r="I7" s="7"/>
      <c r="J7" s="8"/>
    </row>
    <row r="8" spans="2:10" ht="26.25" x14ac:dyDescent="0.25">
      <c r="B8" s="6"/>
      <c r="C8" s="7"/>
      <c r="D8" s="7"/>
      <c r="E8" s="226"/>
      <c r="F8" s="224" t="s">
        <v>1344</v>
      </c>
      <c r="G8" s="226"/>
      <c r="H8" s="7"/>
      <c r="I8" s="7"/>
      <c r="J8" s="8"/>
    </row>
    <row r="9" spans="2:10" ht="21" x14ac:dyDescent="0.25">
      <c r="B9" s="6"/>
      <c r="C9" s="7"/>
      <c r="D9" s="7"/>
      <c r="E9" s="227" t="s">
        <v>1345</v>
      </c>
      <c r="F9" s="225">
        <f>'A. HTT General'!C17</f>
        <v>44104</v>
      </c>
      <c r="G9" s="226"/>
      <c r="H9" s="7"/>
      <c r="I9" s="7"/>
      <c r="J9" s="8"/>
    </row>
    <row r="10" spans="2:10" ht="21" x14ac:dyDescent="0.25">
      <c r="B10" s="6"/>
      <c r="C10" s="7"/>
      <c r="D10" s="7"/>
      <c r="E10" s="227" t="s">
        <v>1346</v>
      </c>
      <c r="F10" s="225">
        <f>'A. HTT General'!C17</f>
        <v>44104</v>
      </c>
      <c r="G10" s="226"/>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256" t="s">
        <v>15</v>
      </c>
      <c r="E24" s="254" t="s">
        <v>16</v>
      </c>
      <c r="F24" s="254"/>
      <c r="G24" s="254"/>
      <c r="H24" s="254"/>
      <c r="I24" s="7"/>
      <c r="J24" s="8"/>
    </row>
    <row r="25" spans="2:10" x14ac:dyDescent="0.25">
      <c r="B25" s="6"/>
      <c r="C25" s="7"/>
      <c r="D25" s="7"/>
      <c r="E25" s="14"/>
      <c r="F25" s="14"/>
      <c r="G25" s="14"/>
      <c r="H25" s="7"/>
      <c r="I25" s="7"/>
      <c r="J25" s="8"/>
    </row>
    <row r="26" spans="2:10" x14ac:dyDescent="0.25">
      <c r="B26" s="6"/>
      <c r="C26" s="7"/>
      <c r="D26" s="256" t="s">
        <v>17</v>
      </c>
      <c r="E26" s="254"/>
      <c r="F26" s="254"/>
      <c r="G26" s="254"/>
      <c r="H26" s="254"/>
      <c r="I26" s="7"/>
      <c r="J26" s="8"/>
    </row>
    <row r="27" spans="2:10" x14ac:dyDescent="0.25">
      <c r="B27" s="6"/>
      <c r="C27" s="7"/>
      <c r="D27" s="15"/>
      <c r="E27" s="15"/>
      <c r="F27" s="15"/>
      <c r="G27" s="15"/>
      <c r="H27" s="15"/>
      <c r="I27" s="7"/>
      <c r="J27" s="8"/>
    </row>
    <row r="28" spans="2:10" x14ac:dyDescent="0.25">
      <c r="B28" s="6"/>
      <c r="C28" s="7"/>
      <c r="D28" s="256" t="s">
        <v>18</v>
      </c>
      <c r="E28" s="254" t="s">
        <v>16</v>
      </c>
      <c r="F28" s="254"/>
      <c r="G28" s="254"/>
      <c r="H28" s="254"/>
      <c r="I28" s="7"/>
      <c r="J28" s="8"/>
    </row>
    <row r="29" spans="2:10" x14ac:dyDescent="0.25">
      <c r="B29" s="6"/>
      <c r="C29" s="7"/>
      <c r="D29" s="14"/>
      <c r="E29" s="14"/>
      <c r="F29" s="14"/>
      <c r="G29" s="14"/>
      <c r="H29" s="14"/>
      <c r="I29" s="7"/>
      <c r="J29" s="8"/>
    </row>
    <row r="30" spans="2:10" x14ac:dyDescent="0.25">
      <c r="B30" s="6"/>
      <c r="C30" s="7"/>
      <c r="D30" s="256" t="s">
        <v>19</v>
      </c>
      <c r="E30" s="254" t="s">
        <v>16</v>
      </c>
      <c r="F30" s="254"/>
      <c r="G30" s="254"/>
      <c r="H30" s="254"/>
      <c r="I30" s="7"/>
      <c r="J30" s="8"/>
    </row>
    <row r="31" spans="2:10" x14ac:dyDescent="0.25">
      <c r="B31" s="6"/>
      <c r="C31" s="7"/>
      <c r="D31" s="7"/>
      <c r="E31" s="7"/>
      <c r="F31" s="7"/>
      <c r="G31" s="7"/>
      <c r="H31" s="7"/>
      <c r="I31" s="7"/>
      <c r="J31" s="8"/>
    </row>
    <row r="32" spans="2:10" x14ac:dyDescent="0.25">
      <c r="B32" s="6"/>
      <c r="C32" s="7"/>
      <c r="D32" s="253" t="s">
        <v>1343</v>
      </c>
      <c r="E32" s="254"/>
      <c r="F32" s="254"/>
      <c r="G32" s="254"/>
      <c r="H32" s="254"/>
      <c r="I32" s="7"/>
      <c r="J32" s="8"/>
    </row>
    <row r="33" spans="2:10" x14ac:dyDescent="0.25">
      <c r="B33" s="6"/>
      <c r="C33" s="7"/>
      <c r="D33" s="7"/>
      <c r="E33" s="7"/>
      <c r="F33" s="13"/>
      <c r="G33" s="7"/>
      <c r="H33" s="7"/>
      <c r="I33" s="7"/>
      <c r="J33" s="8"/>
    </row>
    <row r="34" spans="2:10" x14ac:dyDescent="0.25">
      <c r="B34" s="6"/>
      <c r="C34" s="7"/>
      <c r="D34" s="253" t="s">
        <v>1253</v>
      </c>
      <c r="E34" s="254"/>
      <c r="F34" s="254"/>
      <c r="G34" s="254"/>
      <c r="H34" s="254"/>
      <c r="I34" s="7"/>
      <c r="J34" s="8"/>
    </row>
    <row r="35" spans="2:10" x14ac:dyDescent="0.25">
      <c r="B35" s="6"/>
      <c r="C35" s="7"/>
      <c r="D35" s="97"/>
      <c r="E35" s="97"/>
      <c r="F35" s="97"/>
      <c r="G35" s="97"/>
      <c r="H35" s="97"/>
      <c r="I35" s="7"/>
      <c r="J35" s="8"/>
    </row>
    <row r="36" spans="2:10" x14ac:dyDescent="0.25">
      <c r="B36" s="6"/>
      <c r="C36" s="7"/>
      <c r="D36" s="253" t="s">
        <v>1342</v>
      </c>
      <c r="E36" s="254"/>
      <c r="F36" s="254"/>
      <c r="G36" s="254"/>
      <c r="H36" s="254"/>
      <c r="I36" s="7"/>
      <c r="J36" s="8"/>
    </row>
    <row r="37" spans="2:10" ht="15.75" thickBot="1" x14ac:dyDescent="0.3">
      <c r="B37" s="16"/>
      <c r="C37" s="17"/>
      <c r="D37" s="17"/>
      <c r="E37" s="17"/>
      <c r="F37" s="17"/>
      <c r="G37" s="17"/>
      <c r="H37" s="17"/>
      <c r="I37" s="17"/>
      <c r="J37" s="18"/>
    </row>
  </sheetData>
  <mergeCells count="8">
    <mergeCell ref="D36:H36"/>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 Trans Templ'!A1" display="Worksheet D: National Transparency Template" xr:uid="{F5B79FF3-2F42-4E19-AE18-5125ADA84534}"/>
    <hyperlink ref="D34:H34" location="'E. Optional ECB-ECAIs data'!A1" display="Worksheet E: Optional ECB-ECAIs data" xr:uid="{34376139-13CC-4D29-8FA0-F863DCCE7B5C}"/>
    <hyperlink ref="D36:H36" location="'Temp. Optional COVID 19 impact'!A1" display="Worksheet Temp: Optional COVID 19 impact" xr:uid="{718B45A7-F0CB-49E2-A79A-050445F9976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0" zoomScaleNormal="80" workbookViewId="0">
      <selection activeCell="B216" sqref="B216"/>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40" t="s">
        <v>1254</v>
      </c>
      <c r="B1" s="140"/>
      <c r="C1" s="22"/>
      <c r="D1" s="22"/>
      <c r="E1" s="22"/>
      <c r="F1" s="147" t="s">
        <v>1297</v>
      </c>
      <c r="H1" s="22"/>
      <c r="I1" s="140"/>
      <c r="J1" s="22"/>
      <c r="K1" s="22"/>
      <c r="L1" s="22"/>
      <c r="M1" s="22"/>
    </row>
    <row r="2" spans="1:13" ht="15.75" thickBot="1" x14ac:dyDescent="0.3">
      <c r="A2" s="22"/>
      <c r="B2" s="23"/>
      <c r="C2" s="23"/>
      <c r="D2" s="22"/>
      <c r="E2" s="22"/>
      <c r="F2" s="22"/>
      <c r="H2" s="22"/>
      <c r="L2" s="22"/>
      <c r="M2" s="22"/>
    </row>
    <row r="3" spans="1:13" ht="19.5" thickBot="1" x14ac:dyDescent="0.3">
      <c r="A3" s="25"/>
      <c r="B3" s="26" t="s">
        <v>20</v>
      </c>
      <c r="C3" s="27" t="s">
        <v>161</v>
      </c>
      <c r="D3" s="25"/>
      <c r="E3" s="25"/>
      <c r="F3" s="22"/>
      <c r="G3" s="25"/>
      <c r="H3" s="22"/>
      <c r="L3" s="22"/>
      <c r="M3" s="22"/>
    </row>
    <row r="4" spans="1:13" ht="15.75" thickBot="1" x14ac:dyDescent="0.3">
      <c r="H4" s="22"/>
      <c r="L4" s="22"/>
      <c r="M4" s="22"/>
    </row>
    <row r="5" spans="1:13" ht="18.75" x14ac:dyDescent="0.25">
      <c r="A5" s="28"/>
      <c r="B5" s="29" t="s">
        <v>21</v>
      </c>
      <c r="C5" s="28"/>
      <c r="E5" s="30"/>
      <c r="F5" s="30"/>
      <c r="H5" s="22"/>
      <c r="L5" s="22"/>
      <c r="M5" s="22"/>
    </row>
    <row r="6" spans="1:13" x14ac:dyDescent="0.25">
      <c r="B6" s="32" t="s">
        <v>22</v>
      </c>
      <c r="H6" s="22"/>
      <c r="L6" s="22"/>
      <c r="M6" s="22"/>
    </row>
    <row r="7" spans="1:13" x14ac:dyDescent="0.25">
      <c r="B7" s="31" t="s">
        <v>23</v>
      </c>
      <c r="H7" s="22"/>
      <c r="L7" s="22"/>
      <c r="M7" s="22"/>
    </row>
    <row r="8" spans="1:13" x14ac:dyDescent="0.25">
      <c r="B8" s="31" t="s">
        <v>24</v>
      </c>
      <c r="F8" s="24" t="s">
        <v>25</v>
      </c>
      <c r="H8" s="22"/>
      <c r="L8" s="22"/>
      <c r="M8" s="22"/>
    </row>
    <row r="9" spans="1:13" x14ac:dyDescent="0.25">
      <c r="B9" s="32" t="s">
        <v>26</v>
      </c>
      <c r="H9" s="22"/>
      <c r="L9" s="22"/>
      <c r="M9" s="22"/>
    </row>
    <row r="10" spans="1:13" x14ac:dyDescent="0.25">
      <c r="B10" s="32" t="s">
        <v>27</v>
      </c>
      <c r="H10" s="22"/>
      <c r="L10" s="22"/>
      <c r="M10" s="22"/>
    </row>
    <row r="11" spans="1:13" ht="15.75" thickBot="1" x14ac:dyDescent="0.3">
      <c r="B11" s="33" t="s">
        <v>28</v>
      </c>
      <c r="H11" s="22"/>
      <c r="L11" s="22"/>
      <c r="M11" s="22"/>
    </row>
    <row r="12" spans="1:13" x14ac:dyDescent="0.25">
      <c r="B12" s="34"/>
      <c r="H12" s="22"/>
      <c r="L12" s="22"/>
      <c r="M12" s="22"/>
    </row>
    <row r="13" spans="1:13" ht="37.5" x14ac:dyDescent="0.25">
      <c r="A13" s="35" t="s">
        <v>29</v>
      </c>
      <c r="B13" s="35" t="s">
        <v>22</v>
      </c>
      <c r="C13" s="36"/>
      <c r="D13" s="36"/>
      <c r="E13" s="36"/>
      <c r="F13" s="36"/>
      <c r="G13" s="37"/>
      <c r="H13" s="22"/>
      <c r="L13" s="22"/>
      <c r="M13" s="22"/>
    </row>
    <row r="14" spans="1:13" x14ac:dyDescent="0.25">
      <c r="A14" s="24" t="s">
        <v>30</v>
      </c>
      <c r="B14" s="38" t="s">
        <v>0</v>
      </c>
      <c r="C14" s="228" t="s">
        <v>538</v>
      </c>
      <c r="E14" s="30"/>
      <c r="F14" s="30"/>
      <c r="H14" s="22"/>
      <c r="L14" s="22"/>
      <c r="M14" s="22"/>
    </row>
    <row r="15" spans="1:13" x14ac:dyDescent="0.25">
      <c r="A15" s="24" t="s">
        <v>32</v>
      </c>
      <c r="B15" s="38" t="s">
        <v>33</v>
      </c>
      <c r="C15" s="228" t="s">
        <v>1347</v>
      </c>
      <c r="E15" s="30"/>
      <c r="F15" s="30"/>
      <c r="H15" s="22"/>
      <c r="L15" s="22"/>
      <c r="M15" s="22"/>
    </row>
    <row r="16" spans="1:13" x14ac:dyDescent="0.25">
      <c r="A16" s="24" t="s">
        <v>34</v>
      </c>
      <c r="B16" s="38" t="s">
        <v>35</v>
      </c>
      <c r="C16" s="229" t="s">
        <v>1348</v>
      </c>
      <c r="E16" s="30"/>
      <c r="F16" s="30"/>
      <c r="H16" s="22"/>
      <c r="L16" s="22"/>
      <c r="M16" s="22"/>
    </row>
    <row r="17" spans="1:13" x14ac:dyDescent="0.25">
      <c r="A17" s="24" t="s">
        <v>36</v>
      </c>
      <c r="B17" s="38" t="s">
        <v>37</v>
      </c>
      <c r="C17" s="230">
        <v>44104</v>
      </c>
      <c r="E17" s="30"/>
      <c r="F17" s="30"/>
      <c r="H17" s="22"/>
      <c r="L17" s="22"/>
      <c r="M17" s="22"/>
    </row>
    <row r="18" spans="1:13" hidden="1" outlineLevel="1" x14ac:dyDescent="0.25">
      <c r="A18" s="24" t="s">
        <v>38</v>
      </c>
      <c r="B18" s="39" t="s">
        <v>39</v>
      </c>
      <c r="E18" s="30"/>
      <c r="F18" s="30"/>
      <c r="H18" s="22"/>
      <c r="L18" s="22"/>
      <c r="M18" s="22"/>
    </row>
    <row r="19" spans="1:13" hidden="1" outlineLevel="1" x14ac:dyDescent="0.25">
      <c r="A19" s="24" t="s">
        <v>40</v>
      </c>
      <c r="B19" s="39" t="s">
        <v>41</v>
      </c>
      <c r="E19" s="30"/>
      <c r="F19" s="30"/>
      <c r="H19" s="22"/>
      <c r="L19" s="22"/>
      <c r="M19" s="22"/>
    </row>
    <row r="20" spans="1:13" hidden="1" outlineLevel="1" x14ac:dyDescent="0.25">
      <c r="A20" s="24" t="s">
        <v>42</v>
      </c>
      <c r="B20" s="39"/>
      <c r="E20" s="30"/>
      <c r="F20" s="30"/>
      <c r="H20" s="22"/>
      <c r="L20" s="22"/>
      <c r="M20" s="22"/>
    </row>
    <row r="21" spans="1:13" hidden="1" outlineLevel="1" x14ac:dyDescent="0.25">
      <c r="A21" s="24" t="s">
        <v>43</v>
      </c>
      <c r="B21" s="39"/>
      <c r="E21" s="30"/>
      <c r="F21" s="30"/>
      <c r="H21" s="22"/>
      <c r="L21" s="22"/>
      <c r="M21" s="22"/>
    </row>
    <row r="22" spans="1:13" hidden="1" outlineLevel="1" x14ac:dyDescent="0.25">
      <c r="A22" s="24" t="s">
        <v>44</v>
      </c>
      <c r="B22" s="39"/>
      <c r="E22" s="30"/>
      <c r="F22" s="30"/>
      <c r="H22" s="22"/>
      <c r="L22" s="22"/>
      <c r="M22" s="22"/>
    </row>
    <row r="23" spans="1:13" hidden="1" outlineLevel="1" x14ac:dyDescent="0.25">
      <c r="A23" s="24" t="s">
        <v>45</v>
      </c>
      <c r="B23" s="39"/>
      <c r="E23" s="30"/>
      <c r="F23" s="30"/>
      <c r="H23" s="22"/>
      <c r="L23" s="22"/>
      <c r="M23" s="22"/>
    </row>
    <row r="24" spans="1:13" hidden="1" outlineLevel="1" x14ac:dyDescent="0.25">
      <c r="A24" s="24" t="s">
        <v>46</v>
      </c>
      <c r="B24" s="39"/>
      <c r="E24" s="30"/>
      <c r="F24" s="30"/>
      <c r="H24" s="22"/>
      <c r="L24" s="22"/>
      <c r="M24" s="22"/>
    </row>
    <row r="25" spans="1:13" hidden="1" outlineLevel="1" x14ac:dyDescent="0.25">
      <c r="A25" s="24" t="s">
        <v>47</v>
      </c>
      <c r="B25" s="39"/>
      <c r="E25" s="30"/>
      <c r="F25" s="30"/>
      <c r="H25" s="22"/>
      <c r="L25" s="22"/>
      <c r="M25" s="22"/>
    </row>
    <row r="26" spans="1:13" ht="18.75" collapsed="1" x14ac:dyDescent="0.25">
      <c r="A26" s="36"/>
      <c r="B26" s="35" t="s">
        <v>23</v>
      </c>
      <c r="C26" s="36"/>
      <c r="D26" s="36"/>
      <c r="E26" s="36"/>
      <c r="F26" s="36"/>
      <c r="G26" s="37"/>
      <c r="H26" s="22"/>
      <c r="L26" s="22"/>
      <c r="M26" s="22"/>
    </row>
    <row r="27" spans="1:13" x14ac:dyDescent="0.25">
      <c r="A27" s="24" t="s">
        <v>48</v>
      </c>
      <c r="B27" s="40" t="s">
        <v>49</v>
      </c>
      <c r="C27" s="228" t="s">
        <v>1349</v>
      </c>
      <c r="D27" s="41"/>
      <c r="E27" s="41"/>
      <c r="F27" s="41"/>
      <c r="H27" s="22"/>
      <c r="L27" s="22"/>
      <c r="M27" s="22"/>
    </row>
    <row r="28" spans="1:13" x14ac:dyDescent="0.25">
      <c r="A28" s="24" t="s">
        <v>50</v>
      </c>
      <c r="B28" s="40" t="s">
        <v>51</v>
      </c>
      <c r="C28" s="228" t="s">
        <v>1349</v>
      </c>
      <c r="D28" s="41"/>
      <c r="E28" s="41"/>
      <c r="F28" s="41"/>
      <c r="H28" s="22"/>
      <c r="L28" s="22"/>
      <c r="M28" s="22"/>
    </row>
    <row r="29" spans="1:13" x14ac:dyDescent="0.25">
      <c r="A29" s="24" t="s">
        <v>52</v>
      </c>
      <c r="B29" s="40" t="s">
        <v>53</v>
      </c>
      <c r="C29" s="229" t="s">
        <v>1350</v>
      </c>
      <c r="E29" s="41"/>
      <c r="F29" s="41"/>
      <c r="H29" s="22"/>
      <c r="L29" s="22"/>
      <c r="M29" s="22"/>
    </row>
    <row r="30" spans="1:13" hidden="1" outlineLevel="1" x14ac:dyDescent="0.25">
      <c r="A30" s="24" t="s">
        <v>54</v>
      </c>
      <c r="B30" s="40"/>
      <c r="E30" s="41"/>
      <c r="F30" s="41"/>
      <c r="H30" s="22"/>
      <c r="L30" s="22"/>
      <c r="M30" s="22"/>
    </row>
    <row r="31" spans="1:13" hidden="1" outlineLevel="1" x14ac:dyDescent="0.25">
      <c r="A31" s="24" t="s">
        <v>55</v>
      </c>
      <c r="B31" s="40"/>
      <c r="E31" s="41"/>
      <c r="F31" s="41"/>
      <c r="H31" s="22"/>
      <c r="L31" s="22"/>
      <c r="M31" s="22"/>
    </row>
    <row r="32" spans="1:13" hidden="1" outlineLevel="1" x14ac:dyDescent="0.25">
      <c r="A32" s="24" t="s">
        <v>56</v>
      </c>
      <c r="B32" s="40"/>
      <c r="E32" s="41"/>
      <c r="F32" s="41"/>
      <c r="H32" s="22"/>
      <c r="L32" s="22"/>
      <c r="M32" s="22"/>
    </row>
    <row r="33" spans="1:14" hidden="1" outlineLevel="1" x14ac:dyDescent="0.25">
      <c r="A33" s="24" t="s">
        <v>57</v>
      </c>
      <c r="B33" s="40"/>
      <c r="E33" s="41"/>
      <c r="F33" s="41"/>
      <c r="H33" s="22"/>
      <c r="L33" s="22"/>
      <c r="M33" s="22"/>
    </row>
    <row r="34" spans="1:14" hidden="1" outlineLevel="1" x14ac:dyDescent="0.25">
      <c r="A34" s="24" t="s">
        <v>58</v>
      </c>
      <c r="B34" s="40"/>
      <c r="E34" s="41"/>
      <c r="F34" s="41"/>
      <c r="H34" s="22"/>
      <c r="L34" s="22"/>
      <c r="M34" s="22"/>
    </row>
    <row r="35" spans="1:14" hidden="1" outlineLevel="1" x14ac:dyDescent="0.25">
      <c r="A35" s="24" t="s">
        <v>59</v>
      </c>
      <c r="B35" s="42"/>
      <c r="E35" s="41"/>
      <c r="F35" s="41"/>
      <c r="H35" s="22"/>
      <c r="L35" s="22"/>
      <c r="M35" s="22"/>
    </row>
    <row r="36" spans="1:14" ht="18.75" collapsed="1" x14ac:dyDescent="0.25">
      <c r="A36" s="35"/>
      <c r="B36" s="35" t="s">
        <v>24</v>
      </c>
      <c r="C36" s="35"/>
      <c r="D36" s="36"/>
      <c r="E36" s="36"/>
      <c r="F36" s="36"/>
      <c r="G36" s="37"/>
      <c r="H36" s="22"/>
      <c r="L36" s="22"/>
      <c r="M36" s="22"/>
    </row>
    <row r="37" spans="1:14" ht="15" customHeight="1" x14ac:dyDescent="0.25">
      <c r="A37" s="43"/>
      <c r="B37" s="44" t="s">
        <v>60</v>
      </c>
      <c r="C37" s="43" t="s">
        <v>61</v>
      </c>
      <c r="D37" s="45"/>
      <c r="E37" s="45"/>
      <c r="F37" s="45"/>
      <c r="G37" s="46"/>
      <c r="H37" s="22"/>
      <c r="L37" s="22"/>
      <c r="M37" s="22"/>
    </row>
    <row r="38" spans="1:14" x14ac:dyDescent="0.25">
      <c r="A38" s="24" t="s">
        <v>4</v>
      </c>
      <c r="B38" s="41" t="s">
        <v>1127</v>
      </c>
      <c r="C38" s="231">
        <v>464.95875380000211</v>
      </c>
      <c r="F38" s="41"/>
      <c r="H38" s="22"/>
      <c r="L38" s="22"/>
      <c r="M38" s="22"/>
    </row>
    <row r="39" spans="1:14" x14ac:dyDescent="0.25">
      <c r="A39" s="24" t="s">
        <v>62</v>
      </c>
      <c r="B39" s="41" t="s">
        <v>63</v>
      </c>
      <c r="C39" s="231">
        <v>350</v>
      </c>
      <c r="F39" s="41"/>
      <c r="H39" s="22"/>
      <c r="L39" s="22"/>
      <c r="M39" s="22"/>
      <c r="N39" s="53"/>
    </row>
    <row r="40" spans="1:14" outlineLevel="1" x14ac:dyDescent="0.25">
      <c r="A40" s="24" t="s">
        <v>64</v>
      </c>
      <c r="B40" s="47" t="s">
        <v>65</v>
      </c>
      <c r="C40" s="231">
        <v>564.97288375999949</v>
      </c>
      <c r="F40" s="41"/>
      <c r="H40" s="22"/>
      <c r="L40" s="22"/>
      <c r="M40" s="22"/>
      <c r="N40" s="53"/>
    </row>
    <row r="41" spans="1:14" outlineLevel="1" x14ac:dyDescent="0.25">
      <c r="A41" s="24" t="s">
        <v>67</v>
      </c>
      <c r="B41" s="47" t="s">
        <v>68</v>
      </c>
      <c r="C41" s="231">
        <v>358.08347969721996</v>
      </c>
      <c r="F41" s="41"/>
      <c r="H41" s="22"/>
      <c r="L41" s="22"/>
      <c r="M41" s="22"/>
      <c r="N41" s="53"/>
    </row>
    <row r="42" spans="1:14" outlineLevel="1" x14ac:dyDescent="0.25">
      <c r="A42" s="24" t="s">
        <v>69</v>
      </c>
      <c r="B42" s="47"/>
      <c r="C42" s="143"/>
      <c r="F42" s="41"/>
      <c r="H42" s="22"/>
      <c r="L42" s="22"/>
      <c r="M42" s="22"/>
      <c r="N42" s="53"/>
    </row>
    <row r="43" spans="1:14" outlineLevel="1" x14ac:dyDescent="0.25">
      <c r="A43" s="53" t="s">
        <v>1301</v>
      </c>
      <c r="B43" s="41"/>
      <c r="F43" s="41"/>
      <c r="H43" s="22"/>
      <c r="L43" s="22"/>
      <c r="M43" s="22"/>
      <c r="N43" s="53"/>
    </row>
    <row r="44" spans="1:14" ht="15" customHeight="1" x14ac:dyDescent="0.25">
      <c r="A44" s="43"/>
      <c r="B44" s="44" t="s">
        <v>70</v>
      </c>
      <c r="C44" s="91" t="s">
        <v>1128</v>
      </c>
      <c r="D44" s="43" t="s">
        <v>71</v>
      </c>
      <c r="E44" s="45"/>
      <c r="F44" s="46" t="s">
        <v>72</v>
      </c>
      <c r="G44" s="46" t="s">
        <v>73</v>
      </c>
      <c r="H44" s="22"/>
      <c r="L44" s="22"/>
      <c r="M44" s="22"/>
      <c r="N44" s="53"/>
    </row>
    <row r="45" spans="1:14" x14ac:dyDescent="0.25">
      <c r="A45" s="24" t="s">
        <v>8</v>
      </c>
      <c r="B45" s="41" t="s">
        <v>74</v>
      </c>
      <c r="C45" s="139">
        <v>0.05</v>
      </c>
      <c r="D45" s="139">
        <f>IF(OR(C38="[For completion]",C39="[For completion]"),"Please complete G.3.1.1 and G.3.1.2",(C38/C39-1))</f>
        <v>0.32845358228572041</v>
      </c>
      <c r="E45" s="139"/>
      <c r="F45" s="139">
        <v>0.05</v>
      </c>
      <c r="G45" s="24" t="s">
        <v>951</v>
      </c>
      <c r="H45" s="22"/>
      <c r="L45" s="22"/>
      <c r="M45" s="22"/>
      <c r="N45" s="53"/>
    </row>
    <row r="46" spans="1:14" hidden="1" outlineLevel="1" x14ac:dyDescent="0.25">
      <c r="A46" s="24" t="s">
        <v>75</v>
      </c>
      <c r="B46" s="39" t="s">
        <v>76</v>
      </c>
      <c r="C46" s="139"/>
      <c r="D46" s="139"/>
      <c r="E46" s="139"/>
      <c r="F46" s="139"/>
      <c r="G46" s="60"/>
      <c r="H46" s="22"/>
      <c r="L46" s="22"/>
      <c r="M46" s="22"/>
      <c r="N46" s="53"/>
    </row>
    <row r="47" spans="1:14" hidden="1" outlineLevel="1" x14ac:dyDescent="0.25">
      <c r="A47" s="24" t="s">
        <v>77</v>
      </c>
      <c r="B47" s="39" t="s">
        <v>78</v>
      </c>
      <c r="C47" s="139"/>
      <c r="D47" s="139"/>
      <c r="E47" s="139"/>
      <c r="F47" s="139"/>
      <c r="G47" s="60"/>
      <c r="H47" s="22"/>
      <c r="L47" s="22"/>
      <c r="M47" s="22"/>
      <c r="N47" s="53"/>
    </row>
    <row r="48" spans="1:14" hidden="1" outlineLevel="1" x14ac:dyDescent="0.25">
      <c r="A48" s="24" t="s">
        <v>79</v>
      </c>
      <c r="B48" s="39"/>
      <c r="C48" s="60"/>
      <c r="D48" s="60"/>
      <c r="E48" s="60"/>
      <c r="F48" s="60"/>
      <c r="G48" s="60"/>
      <c r="H48" s="22"/>
      <c r="L48" s="22"/>
      <c r="M48" s="22"/>
      <c r="N48" s="53"/>
    </row>
    <row r="49" spans="1:14" hidden="1" outlineLevel="1" x14ac:dyDescent="0.25">
      <c r="A49" s="24" t="s">
        <v>80</v>
      </c>
      <c r="B49" s="39"/>
      <c r="C49" s="60"/>
      <c r="D49" s="60"/>
      <c r="E49" s="60"/>
      <c r="F49" s="60"/>
      <c r="G49" s="60"/>
      <c r="H49" s="22"/>
      <c r="L49" s="22"/>
      <c r="M49" s="22"/>
      <c r="N49" s="53"/>
    </row>
    <row r="50" spans="1:14" hidden="1" outlineLevel="1" x14ac:dyDescent="0.25">
      <c r="A50" s="24" t="s">
        <v>81</v>
      </c>
      <c r="B50" s="39"/>
      <c r="C50" s="60"/>
      <c r="D50" s="60"/>
      <c r="E50" s="60"/>
      <c r="F50" s="60"/>
      <c r="G50" s="60"/>
      <c r="H50" s="22"/>
      <c r="L50" s="22"/>
      <c r="M50" s="22"/>
      <c r="N50" s="53"/>
    </row>
    <row r="51" spans="1:14" hidden="1" outlineLevel="1" x14ac:dyDescent="0.25">
      <c r="A51" s="24" t="s">
        <v>82</v>
      </c>
      <c r="B51" s="39"/>
      <c r="C51" s="60"/>
      <c r="D51" s="60"/>
      <c r="E51" s="60"/>
      <c r="F51" s="60"/>
      <c r="G51" s="60"/>
      <c r="H51" s="22"/>
      <c r="L51" s="22"/>
      <c r="M51" s="22"/>
      <c r="N51" s="53"/>
    </row>
    <row r="52" spans="1:14" ht="15" customHeight="1" collapsed="1" x14ac:dyDescent="0.25">
      <c r="A52" s="43"/>
      <c r="B52" s="44" t="s">
        <v>83</v>
      </c>
      <c r="C52" s="43" t="s">
        <v>61</v>
      </c>
      <c r="D52" s="43"/>
      <c r="E52" s="45"/>
      <c r="F52" s="46" t="s">
        <v>84</v>
      </c>
      <c r="G52" s="46"/>
      <c r="H52" s="22"/>
      <c r="L52" s="22"/>
      <c r="M52" s="22"/>
      <c r="N52" s="53"/>
    </row>
    <row r="53" spans="1:14" x14ac:dyDescent="0.25">
      <c r="A53" s="24" t="s">
        <v>85</v>
      </c>
      <c r="B53" s="41" t="s">
        <v>86</v>
      </c>
      <c r="C53" s="146">
        <v>452.95875380000211</v>
      </c>
      <c r="E53" s="48"/>
      <c r="F53" s="150">
        <f>IF($C$58=0,"",IF(C53="[for completion]","",C53/$C$58))</f>
        <v>0.97419125911292836</v>
      </c>
      <c r="G53" s="49"/>
      <c r="H53" s="22"/>
      <c r="L53" s="22"/>
      <c r="M53" s="22"/>
      <c r="N53" s="53"/>
    </row>
    <row r="54" spans="1:14" x14ac:dyDescent="0.25">
      <c r="A54" s="24" t="s">
        <v>87</v>
      </c>
      <c r="B54" s="41" t="s">
        <v>88</v>
      </c>
      <c r="C54" s="146">
        <v>0</v>
      </c>
      <c r="E54" s="48"/>
      <c r="F54" s="150">
        <f>IF($C$58=0,"",IF(C54="[for completion]","",C54/$C$58))</f>
        <v>0</v>
      </c>
      <c r="G54" s="49"/>
      <c r="H54" s="22"/>
      <c r="L54" s="22"/>
      <c r="M54" s="22"/>
      <c r="N54" s="53"/>
    </row>
    <row r="55" spans="1:14" x14ac:dyDescent="0.25">
      <c r="A55" s="24" t="s">
        <v>89</v>
      </c>
      <c r="B55" s="41" t="s">
        <v>90</v>
      </c>
      <c r="C55" s="146">
        <v>0</v>
      </c>
      <c r="E55" s="48"/>
      <c r="F55" s="158">
        <f t="shared" ref="F55:F56" si="0">IF($C$58=0,"",IF(C55="[for completion]","",C55/$C$58))</f>
        <v>0</v>
      </c>
      <c r="G55" s="49"/>
      <c r="H55" s="22"/>
      <c r="L55" s="22"/>
      <c r="M55" s="22"/>
      <c r="N55" s="53"/>
    </row>
    <row r="56" spans="1:14" x14ac:dyDescent="0.25">
      <c r="A56" s="24" t="s">
        <v>91</v>
      </c>
      <c r="B56" s="41" t="s">
        <v>92</v>
      </c>
      <c r="C56" s="146">
        <v>0</v>
      </c>
      <c r="E56" s="48"/>
      <c r="F56" s="158">
        <f t="shared" si="0"/>
        <v>0</v>
      </c>
      <c r="G56" s="49"/>
      <c r="H56" s="22"/>
      <c r="L56" s="22"/>
      <c r="M56" s="22"/>
      <c r="N56" s="53"/>
    </row>
    <row r="57" spans="1:14" x14ac:dyDescent="0.25">
      <c r="A57" s="24" t="s">
        <v>93</v>
      </c>
      <c r="B57" s="24" t="s">
        <v>94</v>
      </c>
      <c r="C57" s="146">
        <v>12</v>
      </c>
      <c r="E57" s="48"/>
      <c r="F57" s="150">
        <f>IF($C$58=0,"",IF(C57="[for completion]","",C57/$C$58))</f>
        <v>2.5808740887071659E-2</v>
      </c>
      <c r="G57" s="49"/>
      <c r="H57" s="22"/>
      <c r="L57" s="22"/>
      <c r="M57" s="22"/>
      <c r="N57" s="53"/>
    </row>
    <row r="58" spans="1:14" x14ac:dyDescent="0.25">
      <c r="A58" s="24" t="s">
        <v>95</v>
      </c>
      <c r="B58" s="50" t="s">
        <v>96</v>
      </c>
      <c r="C58" s="144">
        <f>SUM(C53:C57)</f>
        <v>464.95875380000211</v>
      </c>
      <c r="D58" s="48"/>
      <c r="E58" s="48"/>
      <c r="F58" s="151">
        <f>SUM(F53:F57)</f>
        <v>1</v>
      </c>
      <c r="G58" s="49"/>
      <c r="H58" s="22"/>
      <c r="L58" s="22"/>
      <c r="M58" s="22"/>
      <c r="N58" s="53"/>
    </row>
    <row r="59" spans="1:14" hidden="1" outlineLevel="1" x14ac:dyDescent="0.25">
      <c r="A59" s="24" t="s">
        <v>97</v>
      </c>
      <c r="B59" s="52" t="s">
        <v>98</v>
      </c>
      <c r="C59" s="143"/>
      <c r="E59" s="48"/>
      <c r="F59" s="150">
        <f t="shared" ref="F59:F64" si="1">IF($C$58=0,"",IF(C59="[for completion]","",C59/$C$58))</f>
        <v>0</v>
      </c>
      <c r="G59" s="49"/>
      <c r="H59" s="22"/>
      <c r="L59" s="22"/>
      <c r="M59" s="22"/>
      <c r="N59" s="53"/>
    </row>
    <row r="60" spans="1:14" hidden="1" outlineLevel="1" x14ac:dyDescent="0.25">
      <c r="A60" s="24" t="s">
        <v>99</v>
      </c>
      <c r="B60" s="52" t="s">
        <v>98</v>
      </c>
      <c r="C60" s="143"/>
      <c r="E60" s="48"/>
      <c r="F60" s="150">
        <f t="shared" si="1"/>
        <v>0</v>
      </c>
      <c r="G60" s="49"/>
      <c r="H60" s="22"/>
      <c r="L60" s="22"/>
      <c r="M60" s="22"/>
      <c r="N60" s="53"/>
    </row>
    <row r="61" spans="1:14" hidden="1" outlineLevel="1" x14ac:dyDescent="0.25">
      <c r="A61" s="24" t="s">
        <v>100</v>
      </c>
      <c r="B61" s="52" t="s">
        <v>98</v>
      </c>
      <c r="C61" s="143"/>
      <c r="E61" s="48"/>
      <c r="F61" s="150">
        <f t="shared" si="1"/>
        <v>0</v>
      </c>
      <c r="G61" s="49"/>
      <c r="H61" s="22"/>
      <c r="L61" s="22"/>
      <c r="M61" s="22"/>
      <c r="N61" s="53"/>
    </row>
    <row r="62" spans="1:14" hidden="1" outlineLevel="1" x14ac:dyDescent="0.25">
      <c r="A62" s="24" t="s">
        <v>101</v>
      </c>
      <c r="B62" s="52" t="s">
        <v>98</v>
      </c>
      <c r="C62" s="143"/>
      <c r="E62" s="48"/>
      <c r="F62" s="150">
        <f t="shared" si="1"/>
        <v>0</v>
      </c>
      <c r="G62" s="49"/>
      <c r="H62" s="22"/>
      <c r="L62" s="22"/>
      <c r="M62" s="22"/>
      <c r="N62" s="53"/>
    </row>
    <row r="63" spans="1:14" hidden="1" outlineLevel="1" x14ac:dyDescent="0.25">
      <c r="A63" s="24" t="s">
        <v>102</v>
      </c>
      <c r="B63" s="52" t="s">
        <v>98</v>
      </c>
      <c r="C63" s="143"/>
      <c r="E63" s="48"/>
      <c r="F63" s="150">
        <f t="shared" si="1"/>
        <v>0</v>
      </c>
      <c r="G63" s="49"/>
      <c r="H63" s="22"/>
      <c r="L63" s="22"/>
      <c r="M63" s="22"/>
      <c r="N63" s="53"/>
    </row>
    <row r="64" spans="1:14" hidden="1" outlineLevel="1" x14ac:dyDescent="0.25">
      <c r="A64" s="24" t="s">
        <v>103</v>
      </c>
      <c r="B64" s="52" t="s">
        <v>98</v>
      </c>
      <c r="C64" s="145"/>
      <c r="D64" s="53"/>
      <c r="E64" s="53"/>
      <c r="F64" s="150">
        <f t="shared" si="1"/>
        <v>0</v>
      </c>
      <c r="G64" s="51"/>
      <c r="H64" s="22"/>
      <c r="L64" s="22"/>
      <c r="M64" s="22"/>
      <c r="N64" s="53"/>
    </row>
    <row r="65" spans="1:14" ht="15" customHeight="1" collapsed="1" x14ac:dyDescent="0.25">
      <c r="A65" s="43"/>
      <c r="B65" s="44" t="s">
        <v>104</v>
      </c>
      <c r="C65" s="91" t="s">
        <v>1138</v>
      </c>
      <c r="D65" s="91" t="s">
        <v>1139</v>
      </c>
      <c r="E65" s="45"/>
      <c r="F65" s="46" t="s">
        <v>105</v>
      </c>
      <c r="G65" s="54" t="s">
        <v>106</v>
      </c>
      <c r="H65" s="22"/>
      <c r="L65" s="22"/>
      <c r="M65" s="22"/>
      <c r="N65" s="53"/>
    </row>
    <row r="66" spans="1:14" x14ac:dyDescent="0.25">
      <c r="A66" s="24" t="s">
        <v>107</v>
      </c>
      <c r="B66" s="41" t="s">
        <v>1187</v>
      </c>
      <c r="C66" s="146">
        <v>10.301448747177753</v>
      </c>
      <c r="D66" s="146"/>
      <c r="E66" s="38"/>
      <c r="F66" s="55"/>
      <c r="G66" s="56"/>
      <c r="H66" s="22"/>
      <c r="L66" s="22"/>
      <c r="M66" s="22"/>
      <c r="N66" s="53"/>
    </row>
    <row r="67" spans="1:14" x14ac:dyDescent="0.25">
      <c r="B67" s="41"/>
      <c r="E67" s="38"/>
      <c r="F67" s="55"/>
      <c r="G67" s="56"/>
      <c r="H67" s="22"/>
      <c r="L67" s="22"/>
      <c r="M67" s="22"/>
      <c r="N67" s="53"/>
    </row>
    <row r="68" spans="1:14" x14ac:dyDescent="0.25">
      <c r="B68" s="41" t="s">
        <v>1133</v>
      </c>
      <c r="C68" s="38"/>
      <c r="D68" s="38"/>
      <c r="E68" s="38"/>
      <c r="F68" s="56"/>
      <c r="G68" s="56"/>
      <c r="H68" s="22"/>
      <c r="L68" s="22"/>
      <c r="M68" s="22"/>
      <c r="N68" s="53"/>
    </row>
    <row r="69" spans="1:14" x14ac:dyDescent="0.25">
      <c r="B69" s="41" t="s">
        <v>109</v>
      </c>
      <c r="E69" s="38"/>
      <c r="F69" s="56"/>
      <c r="G69" s="56"/>
      <c r="H69" s="22"/>
      <c r="L69" s="22"/>
      <c r="M69" s="22"/>
      <c r="N69" s="53"/>
    </row>
    <row r="70" spans="1:14" x14ac:dyDescent="0.25">
      <c r="A70" s="24" t="s">
        <v>110</v>
      </c>
      <c r="B70" s="134" t="s">
        <v>1274</v>
      </c>
      <c r="C70" s="146">
        <v>24.565854900000001</v>
      </c>
      <c r="D70" s="143"/>
      <c r="E70" s="20"/>
      <c r="F70" s="150">
        <f t="shared" ref="F70:F76" si="2">IF($C$77=0,"",IF(C70="[for completion]","",C70/$C$77))</f>
        <v>5.423419812222572E-2</v>
      </c>
      <c r="G70" s="150" t="str">
        <f>IF($D$77=0,"",IF(D70="[Mark as ND1 if not relevant]","",D70/$D$77))</f>
        <v/>
      </c>
      <c r="H70" s="22"/>
      <c r="L70" s="22"/>
      <c r="M70" s="22"/>
      <c r="N70" s="53"/>
    </row>
    <row r="71" spans="1:14" x14ac:dyDescent="0.25">
      <c r="A71" s="24" t="s">
        <v>111</v>
      </c>
      <c r="B71" s="135" t="s">
        <v>1275</v>
      </c>
      <c r="C71" s="146">
        <v>25.754904920000001</v>
      </c>
      <c r="D71" s="143"/>
      <c r="E71" s="20"/>
      <c r="F71" s="150">
        <f t="shared" si="2"/>
        <v>5.6859271608347972E-2</v>
      </c>
      <c r="G71" s="150" t="str">
        <f t="shared" ref="G71:G76" si="3">IF($D$77=0,"",IF(D71="[Mark as ND1 if not relevant]","",D71/$D$77))</f>
        <v/>
      </c>
      <c r="H71" s="22"/>
      <c r="L71" s="22"/>
      <c r="M71" s="22"/>
      <c r="N71" s="53"/>
    </row>
    <row r="72" spans="1:14" x14ac:dyDescent="0.25">
      <c r="A72" s="24" t="s">
        <v>112</v>
      </c>
      <c r="B72" s="134" t="s">
        <v>1276</v>
      </c>
      <c r="C72" s="146">
        <v>25.917236579999997</v>
      </c>
      <c r="D72" s="143"/>
      <c r="E72" s="20"/>
      <c r="F72" s="150">
        <f t="shared" si="2"/>
        <v>5.7217652273127917E-2</v>
      </c>
      <c r="G72" s="150" t="str">
        <f t="shared" si="3"/>
        <v/>
      </c>
      <c r="H72" s="22"/>
      <c r="L72" s="22"/>
      <c r="M72" s="22"/>
      <c r="N72" s="53"/>
    </row>
    <row r="73" spans="1:14" x14ac:dyDescent="0.25">
      <c r="A73" s="24" t="s">
        <v>113</v>
      </c>
      <c r="B73" s="134" t="s">
        <v>1277</v>
      </c>
      <c r="C73" s="146">
        <v>24.670645059999998</v>
      </c>
      <c r="D73" s="143"/>
      <c r="E73" s="20"/>
      <c r="F73" s="150">
        <f t="shared" si="2"/>
        <v>5.4465544042073988E-2</v>
      </c>
      <c r="G73" s="150" t="str">
        <f t="shared" si="3"/>
        <v/>
      </c>
      <c r="H73" s="22"/>
      <c r="L73" s="22"/>
      <c r="M73" s="22"/>
      <c r="N73" s="53"/>
    </row>
    <row r="74" spans="1:14" x14ac:dyDescent="0.25">
      <c r="A74" s="24" t="s">
        <v>114</v>
      </c>
      <c r="B74" s="134" t="s">
        <v>1278</v>
      </c>
      <c r="C74" s="146">
        <v>24.017866640000001</v>
      </c>
      <c r="D74" s="143"/>
      <c r="E74" s="20"/>
      <c r="F74" s="150">
        <f t="shared" si="2"/>
        <v>5.3024400865729925E-2</v>
      </c>
      <c r="G74" s="150" t="str">
        <f t="shared" si="3"/>
        <v/>
      </c>
      <c r="H74" s="22"/>
      <c r="L74" s="22"/>
      <c r="M74" s="22"/>
      <c r="N74" s="53"/>
    </row>
    <row r="75" spans="1:14" x14ac:dyDescent="0.25">
      <c r="A75" s="24" t="s">
        <v>115</v>
      </c>
      <c r="B75" s="134" t="s">
        <v>1279</v>
      </c>
      <c r="C75" s="146">
        <v>117.64416725999999</v>
      </c>
      <c r="D75" s="143"/>
      <c r="E75" s="20"/>
      <c r="F75" s="150">
        <f t="shared" si="2"/>
        <v>0.25972379553145941</v>
      </c>
      <c r="G75" s="150" t="str">
        <f t="shared" si="3"/>
        <v/>
      </c>
      <c r="H75" s="22"/>
      <c r="L75" s="22"/>
      <c r="M75" s="22"/>
      <c r="N75" s="53"/>
    </row>
    <row r="76" spans="1:14" x14ac:dyDescent="0.25">
      <c r="A76" s="24" t="s">
        <v>116</v>
      </c>
      <c r="B76" s="134" t="s">
        <v>1280</v>
      </c>
      <c r="C76" s="146">
        <v>210.38808037999993</v>
      </c>
      <c r="D76" s="143"/>
      <c r="E76" s="20"/>
      <c r="F76" s="150">
        <f t="shared" si="2"/>
        <v>0.46447513755703512</v>
      </c>
      <c r="G76" s="150" t="str">
        <f t="shared" si="3"/>
        <v/>
      </c>
      <c r="H76" s="22"/>
      <c r="L76" s="22"/>
      <c r="M76" s="22"/>
      <c r="N76" s="53"/>
    </row>
    <row r="77" spans="1:14" x14ac:dyDescent="0.25">
      <c r="A77" s="24" t="s">
        <v>117</v>
      </c>
      <c r="B77" s="57" t="s">
        <v>96</v>
      </c>
      <c r="C77" s="144">
        <f>SUM(C70:C76)</f>
        <v>452.9587557399999</v>
      </c>
      <c r="D77" s="144">
        <f>SUM(D70:D76)</f>
        <v>0</v>
      </c>
      <c r="E77" s="41"/>
      <c r="F77" s="151">
        <f>SUM(F70:F76)</f>
        <v>1</v>
      </c>
      <c r="G77" s="151">
        <f>SUM(G70:G76)</f>
        <v>0</v>
      </c>
      <c r="H77" s="22"/>
      <c r="L77" s="22"/>
      <c r="M77" s="22"/>
      <c r="N77" s="53"/>
    </row>
    <row r="78" spans="1:14" hidden="1" outlineLevel="1" x14ac:dyDescent="0.25">
      <c r="A78" s="24" t="s">
        <v>118</v>
      </c>
      <c r="B78" s="58" t="s">
        <v>119</v>
      </c>
      <c r="C78" s="144"/>
      <c r="D78" s="144"/>
      <c r="E78" s="41"/>
      <c r="F78" s="150">
        <f>IF($C$77=0,"",IF(C78="[for completion]","",C78/$C$77))</f>
        <v>0</v>
      </c>
      <c r="G78" s="150" t="str">
        <f t="shared" ref="G78:G87" si="4">IF($D$77=0,"",IF(D78="[for completion]","",D78/$D$77))</f>
        <v/>
      </c>
      <c r="H78" s="22"/>
      <c r="L78" s="22"/>
      <c r="M78" s="22"/>
      <c r="N78" s="53"/>
    </row>
    <row r="79" spans="1:14" hidden="1" outlineLevel="1" x14ac:dyDescent="0.25">
      <c r="A79" s="24" t="s">
        <v>120</v>
      </c>
      <c r="B79" s="58" t="s">
        <v>121</v>
      </c>
      <c r="C79" s="241">
        <v>12.06597013</v>
      </c>
      <c r="D79" s="144"/>
      <c r="E79" s="41"/>
      <c r="F79" s="150">
        <f t="shared" ref="F79:F87" si="5">IF($C$77=0,"",IF(C79="[for completion]","",C79/$C$77))</f>
        <v>2.6638120970391206E-2</v>
      </c>
      <c r="G79" s="150" t="str">
        <f t="shared" si="4"/>
        <v/>
      </c>
      <c r="H79" s="22"/>
      <c r="L79" s="22"/>
      <c r="M79" s="22"/>
      <c r="N79" s="53"/>
    </row>
    <row r="80" spans="1:14" hidden="1" outlineLevel="1" x14ac:dyDescent="0.25">
      <c r="A80" s="24" t="s">
        <v>122</v>
      </c>
      <c r="B80" s="58" t="s">
        <v>123</v>
      </c>
      <c r="C80" s="241">
        <v>12.49988477</v>
      </c>
      <c r="D80" s="144"/>
      <c r="E80" s="41"/>
      <c r="F80" s="150">
        <f t="shared" si="5"/>
        <v>2.759607715183451E-2</v>
      </c>
      <c r="G80" s="150" t="str">
        <f t="shared" si="4"/>
        <v/>
      </c>
      <c r="H80" s="22"/>
      <c r="L80" s="22"/>
      <c r="M80" s="22"/>
      <c r="N80" s="53"/>
    </row>
    <row r="81" spans="1:14" hidden="1" outlineLevel="1" x14ac:dyDescent="0.25">
      <c r="A81" s="24" t="s">
        <v>124</v>
      </c>
      <c r="B81" s="58" t="s">
        <v>125</v>
      </c>
      <c r="C81" s="241">
        <v>12.92312667</v>
      </c>
      <c r="D81" s="144"/>
      <c r="E81" s="41"/>
      <c r="F81" s="150">
        <f t="shared" si="5"/>
        <v>2.8530471055554396E-2</v>
      </c>
      <c r="G81" s="150" t="str">
        <f t="shared" si="4"/>
        <v/>
      </c>
      <c r="H81" s="22"/>
      <c r="L81" s="22"/>
      <c r="M81" s="22"/>
      <c r="N81" s="53"/>
    </row>
    <row r="82" spans="1:14" hidden="1" outlineLevel="1" x14ac:dyDescent="0.25">
      <c r="A82" s="24" t="s">
        <v>126</v>
      </c>
      <c r="B82" s="58" t="s">
        <v>127</v>
      </c>
      <c r="C82" s="241">
        <v>12.831778249999999</v>
      </c>
      <c r="D82" s="144"/>
      <c r="E82" s="41"/>
      <c r="F82" s="150">
        <f t="shared" si="5"/>
        <v>2.8328800552793576E-2</v>
      </c>
      <c r="G82" s="150" t="str">
        <f t="shared" si="4"/>
        <v/>
      </c>
      <c r="H82" s="22"/>
      <c r="L82" s="22"/>
      <c r="M82" s="22"/>
      <c r="N82" s="53"/>
    </row>
    <row r="83" spans="1:14" hidden="1" outlineLevel="1" x14ac:dyDescent="0.25">
      <c r="A83" s="24" t="s">
        <v>128</v>
      </c>
      <c r="B83" s="58"/>
      <c r="C83" s="48"/>
      <c r="D83" s="48"/>
      <c r="E83" s="41"/>
      <c r="F83" s="49"/>
      <c r="G83" s="49"/>
      <c r="H83" s="22"/>
      <c r="L83" s="22"/>
      <c r="M83" s="22"/>
      <c r="N83" s="53"/>
    </row>
    <row r="84" spans="1:14" hidden="1" outlineLevel="1" x14ac:dyDescent="0.25">
      <c r="A84" s="24" t="s">
        <v>129</v>
      </c>
      <c r="B84" s="58"/>
      <c r="C84" s="48"/>
      <c r="D84" s="48"/>
      <c r="E84" s="41"/>
      <c r="F84" s="49"/>
      <c r="G84" s="49"/>
      <c r="H84" s="22"/>
      <c r="L84" s="22"/>
      <c r="M84" s="22"/>
      <c r="N84" s="53"/>
    </row>
    <row r="85" spans="1:14" hidden="1" outlineLevel="1" x14ac:dyDescent="0.25">
      <c r="A85" s="24" t="s">
        <v>130</v>
      </c>
      <c r="B85" s="58"/>
      <c r="C85" s="48"/>
      <c r="D85" s="48"/>
      <c r="E85" s="41"/>
      <c r="F85" s="49"/>
      <c r="G85" s="49"/>
      <c r="H85" s="22"/>
      <c r="L85" s="22"/>
      <c r="M85" s="22"/>
      <c r="N85" s="53"/>
    </row>
    <row r="86" spans="1:14" hidden="1" outlineLevel="1" x14ac:dyDescent="0.25">
      <c r="A86" s="24" t="s">
        <v>131</v>
      </c>
      <c r="B86" s="57"/>
      <c r="C86" s="48"/>
      <c r="D86" s="48"/>
      <c r="E86" s="41"/>
      <c r="F86" s="49">
        <f t="shared" si="5"/>
        <v>0</v>
      </c>
      <c r="G86" s="49" t="str">
        <f t="shared" si="4"/>
        <v/>
      </c>
      <c r="H86" s="22"/>
      <c r="L86" s="22"/>
      <c r="M86" s="22"/>
      <c r="N86" s="53"/>
    </row>
    <row r="87" spans="1:14" hidden="1" outlineLevel="1" x14ac:dyDescent="0.25">
      <c r="A87" s="24" t="s">
        <v>132</v>
      </c>
      <c r="B87" s="58"/>
      <c r="C87" s="48"/>
      <c r="D87" s="48"/>
      <c r="E87" s="41"/>
      <c r="F87" s="49">
        <f t="shared" si="5"/>
        <v>0</v>
      </c>
      <c r="G87" s="49" t="str">
        <f t="shared" si="4"/>
        <v/>
      </c>
      <c r="H87" s="22"/>
      <c r="L87" s="22"/>
      <c r="M87" s="22"/>
      <c r="N87" s="53"/>
    </row>
    <row r="88" spans="1:14" ht="15" customHeight="1" collapsed="1" x14ac:dyDescent="0.25">
      <c r="A88" s="43"/>
      <c r="B88" s="44" t="s">
        <v>133</v>
      </c>
      <c r="C88" s="91" t="s">
        <v>1140</v>
      </c>
      <c r="D88" s="91" t="s">
        <v>1141</v>
      </c>
      <c r="E88" s="45"/>
      <c r="F88" s="46" t="s">
        <v>134</v>
      </c>
      <c r="G88" s="43" t="s">
        <v>135</v>
      </c>
      <c r="H88" s="22"/>
      <c r="L88" s="22"/>
      <c r="M88" s="22"/>
      <c r="N88" s="53"/>
    </row>
    <row r="89" spans="1:14" x14ac:dyDescent="0.25">
      <c r="A89" s="24" t="s">
        <v>136</v>
      </c>
      <c r="B89" s="41" t="s">
        <v>108</v>
      </c>
      <c r="C89" s="146">
        <v>4.327592954990215</v>
      </c>
      <c r="D89" s="248"/>
      <c r="E89" s="38"/>
      <c r="F89" s="156"/>
      <c r="G89" s="157"/>
      <c r="H89" s="22"/>
      <c r="L89" s="22"/>
      <c r="M89" s="22"/>
      <c r="N89" s="53"/>
    </row>
    <row r="90" spans="1:14" x14ac:dyDescent="0.25">
      <c r="B90" s="41"/>
      <c r="C90" s="146"/>
      <c r="D90" s="146"/>
      <c r="E90" s="38"/>
      <c r="F90" s="156"/>
      <c r="G90" s="157"/>
      <c r="H90" s="22"/>
      <c r="L90" s="22"/>
      <c r="M90" s="22"/>
      <c r="N90" s="53"/>
    </row>
    <row r="91" spans="1:14" x14ac:dyDescent="0.25">
      <c r="B91" s="41" t="s">
        <v>1134</v>
      </c>
      <c r="C91" s="155"/>
      <c r="D91" s="155"/>
      <c r="E91" s="38"/>
      <c r="F91" s="157"/>
      <c r="G91" s="157"/>
      <c r="H91" s="22"/>
      <c r="L91" s="22"/>
      <c r="M91" s="22"/>
      <c r="N91" s="53"/>
    </row>
    <row r="92" spans="1:14" x14ac:dyDescent="0.25">
      <c r="A92" s="24" t="s">
        <v>137</v>
      </c>
      <c r="B92" s="41" t="s">
        <v>109</v>
      </c>
      <c r="C92" s="146"/>
      <c r="D92" s="146"/>
      <c r="E92" s="38"/>
      <c r="F92" s="157"/>
      <c r="G92" s="157"/>
      <c r="H92" s="22"/>
      <c r="L92" s="22"/>
      <c r="M92" s="22"/>
      <c r="N92" s="53"/>
    </row>
    <row r="93" spans="1:14" x14ac:dyDescent="0.25">
      <c r="A93" s="24" t="s">
        <v>138</v>
      </c>
      <c r="B93" s="135" t="s">
        <v>1274</v>
      </c>
      <c r="C93" s="146">
        <v>0</v>
      </c>
      <c r="D93" s="249"/>
      <c r="E93" s="20"/>
      <c r="F93" s="150">
        <f>IF($C$100=0,"",IF(C93="[for completion]","",IF(C93="","",C93/$C$100)))</f>
        <v>0</v>
      </c>
      <c r="G93" s="150" t="str">
        <f>IF($D$100=0,"",IF(D93="[Mark as ND1 if not relevant]","",IF(D93="","",D93/$D$100)))</f>
        <v/>
      </c>
      <c r="H93" s="22"/>
      <c r="L93" s="22"/>
      <c r="M93" s="22"/>
      <c r="N93" s="53"/>
    </row>
    <row r="94" spans="1:14" x14ac:dyDescent="0.25">
      <c r="A94" s="24" t="s">
        <v>139</v>
      </c>
      <c r="B94" s="135" t="s">
        <v>1275</v>
      </c>
      <c r="C94" s="146">
        <v>0</v>
      </c>
      <c r="D94" s="249"/>
      <c r="E94" s="20"/>
      <c r="F94" s="150">
        <f t="shared" ref="F94:F99" si="6">IF($C$100=0,"",IF(C94="[for completion]","",IF(C94="","",C94/$C$100)))</f>
        <v>0</v>
      </c>
      <c r="G94" s="150" t="str">
        <f t="shared" ref="G94:G99" si="7">IF($D$100=0,"",IF(D94="[Mark as ND1 if not relevant]","",IF(D94="","",D94/$D$100)))</f>
        <v/>
      </c>
      <c r="H94" s="22"/>
      <c r="L94" s="22"/>
      <c r="M94" s="22"/>
      <c r="N94" s="53"/>
    </row>
    <row r="95" spans="1:14" x14ac:dyDescent="0.25">
      <c r="A95" s="24" t="s">
        <v>140</v>
      </c>
      <c r="B95" s="135" t="s">
        <v>1276</v>
      </c>
      <c r="C95" s="146">
        <v>0</v>
      </c>
      <c r="D95" s="249"/>
      <c r="E95" s="20"/>
      <c r="F95" s="150">
        <f t="shared" si="6"/>
        <v>0</v>
      </c>
      <c r="G95" s="150" t="str">
        <f t="shared" si="7"/>
        <v/>
      </c>
      <c r="H95" s="22"/>
      <c r="L95" s="22"/>
      <c r="M95" s="22"/>
      <c r="N95" s="53"/>
    </row>
    <row r="96" spans="1:14" x14ac:dyDescent="0.25">
      <c r="A96" s="24" t="s">
        <v>141</v>
      </c>
      <c r="B96" s="135" t="s">
        <v>1277</v>
      </c>
      <c r="C96" s="146">
        <v>100</v>
      </c>
      <c r="D96" s="249"/>
      <c r="E96" s="20"/>
      <c r="F96" s="150">
        <f t="shared" si="6"/>
        <v>0.2857142857142857</v>
      </c>
      <c r="G96" s="150" t="str">
        <f t="shared" si="7"/>
        <v/>
      </c>
      <c r="H96" s="22"/>
      <c r="L96" s="22"/>
      <c r="M96" s="22"/>
      <c r="N96" s="53"/>
    </row>
    <row r="97" spans="1:14" x14ac:dyDescent="0.25">
      <c r="A97" s="24" t="s">
        <v>142</v>
      </c>
      <c r="B97" s="135" t="s">
        <v>1278</v>
      </c>
      <c r="C97" s="146">
        <v>250</v>
      </c>
      <c r="D97" s="249"/>
      <c r="E97" s="20"/>
      <c r="F97" s="150">
        <f t="shared" si="6"/>
        <v>0.7142857142857143</v>
      </c>
      <c r="G97" s="150" t="str">
        <f t="shared" si="7"/>
        <v/>
      </c>
      <c r="H97" s="22"/>
      <c r="L97" s="22"/>
      <c r="M97" s="22"/>
    </row>
    <row r="98" spans="1:14" x14ac:dyDescent="0.25">
      <c r="A98" s="24" t="s">
        <v>143</v>
      </c>
      <c r="B98" s="135" t="s">
        <v>1279</v>
      </c>
      <c r="C98" s="249"/>
      <c r="D98" s="249"/>
      <c r="E98" s="20"/>
      <c r="F98" s="150" t="str">
        <f t="shared" si="6"/>
        <v/>
      </c>
      <c r="G98" s="150" t="str">
        <f t="shared" si="7"/>
        <v/>
      </c>
      <c r="H98" s="22"/>
      <c r="L98" s="22"/>
      <c r="M98" s="22"/>
    </row>
    <row r="99" spans="1:14" x14ac:dyDescent="0.25">
      <c r="A99" s="24" t="s">
        <v>144</v>
      </c>
      <c r="B99" s="135" t="s">
        <v>1280</v>
      </c>
      <c r="C99" s="249"/>
      <c r="D99" s="249"/>
      <c r="E99" s="20"/>
      <c r="F99" s="150" t="str">
        <f t="shared" si="6"/>
        <v/>
      </c>
      <c r="G99" s="150" t="str">
        <f t="shared" si="7"/>
        <v/>
      </c>
      <c r="H99" s="22"/>
      <c r="L99" s="22"/>
      <c r="M99" s="22"/>
    </row>
    <row r="100" spans="1:14" x14ac:dyDescent="0.25">
      <c r="A100" s="24" t="s">
        <v>145</v>
      </c>
      <c r="B100" s="57" t="s">
        <v>96</v>
      </c>
      <c r="C100" s="144">
        <f>SUM(C93:C99)</f>
        <v>350</v>
      </c>
      <c r="D100" s="144">
        <f>SUM(D93:D99)</f>
        <v>0</v>
      </c>
      <c r="E100" s="41"/>
      <c r="F100" s="151">
        <f>SUM(F93:F99)</f>
        <v>1</v>
      </c>
      <c r="G100" s="151">
        <f>SUM(G93:G99)</f>
        <v>0</v>
      </c>
      <c r="H100" s="22"/>
      <c r="L100" s="22"/>
      <c r="M100" s="22"/>
    </row>
    <row r="101" spans="1:14" hidden="1" outlineLevel="1" x14ac:dyDescent="0.25">
      <c r="A101" s="24" t="s">
        <v>146</v>
      </c>
      <c r="B101" s="58" t="s">
        <v>119</v>
      </c>
      <c r="C101" s="144"/>
      <c r="D101" s="144"/>
      <c r="E101" s="41"/>
      <c r="F101" s="150">
        <f t="shared" ref="F101:F105" si="8">IF($C$100=0,"",IF(C101="[for completion]","",C101/$C$100))</f>
        <v>0</v>
      </c>
      <c r="G101" s="150" t="str">
        <f t="shared" ref="G101:G105" si="9">IF($D$100=0,"",IF(D101="[for completion]","",D101/$D$100))</f>
        <v/>
      </c>
      <c r="H101" s="22"/>
      <c r="L101" s="22"/>
      <c r="M101" s="22"/>
    </row>
    <row r="102" spans="1:14" hidden="1" outlineLevel="1" x14ac:dyDescent="0.25">
      <c r="A102" s="24" t="s">
        <v>147</v>
      </c>
      <c r="B102" s="58" t="s">
        <v>121</v>
      </c>
      <c r="C102" s="144"/>
      <c r="D102" s="144"/>
      <c r="E102" s="41"/>
      <c r="F102" s="150">
        <f t="shared" si="8"/>
        <v>0</v>
      </c>
      <c r="G102" s="150" t="str">
        <f t="shared" si="9"/>
        <v/>
      </c>
      <c r="H102" s="22"/>
      <c r="L102" s="22"/>
      <c r="M102" s="22"/>
    </row>
    <row r="103" spans="1:14" hidden="1" outlineLevel="1" x14ac:dyDescent="0.25">
      <c r="A103" s="24" t="s">
        <v>148</v>
      </c>
      <c r="B103" s="58" t="s">
        <v>123</v>
      </c>
      <c r="C103" s="144"/>
      <c r="D103" s="144"/>
      <c r="E103" s="41"/>
      <c r="F103" s="150">
        <f t="shared" si="8"/>
        <v>0</v>
      </c>
      <c r="G103" s="150" t="str">
        <f t="shared" si="9"/>
        <v/>
      </c>
      <c r="H103" s="22"/>
      <c r="L103" s="22"/>
      <c r="M103" s="22"/>
    </row>
    <row r="104" spans="1:14" hidden="1" outlineLevel="1" x14ac:dyDescent="0.25">
      <c r="A104" s="24" t="s">
        <v>149</v>
      </c>
      <c r="B104" s="58" t="s">
        <v>125</v>
      </c>
      <c r="C104" s="144"/>
      <c r="D104" s="144"/>
      <c r="E104" s="41"/>
      <c r="F104" s="150">
        <f t="shared" si="8"/>
        <v>0</v>
      </c>
      <c r="G104" s="150" t="str">
        <f t="shared" si="9"/>
        <v/>
      </c>
      <c r="H104" s="22"/>
      <c r="L104" s="22"/>
      <c r="M104" s="22"/>
    </row>
    <row r="105" spans="1:14" hidden="1" outlineLevel="1" x14ac:dyDescent="0.25">
      <c r="A105" s="24" t="s">
        <v>150</v>
      </c>
      <c r="B105" s="58" t="s">
        <v>127</v>
      </c>
      <c r="C105" s="144"/>
      <c r="D105" s="144"/>
      <c r="E105" s="41"/>
      <c r="F105" s="150">
        <f t="shared" si="8"/>
        <v>0</v>
      </c>
      <c r="G105" s="150" t="str">
        <f t="shared" si="9"/>
        <v/>
      </c>
      <c r="H105" s="22"/>
      <c r="L105" s="22"/>
      <c r="M105" s="22"/>
    </row>
    <row r="106" spans="1:14" hidden="1" outlineLevel="1" x14ac:dyDescent="0.25">
      <c r="A106" s="24" t="s">
        <v>151</v>
      </c>
      <c r="B106" s="58"/>
      <c r="C106" s="48"/>
      <c r="D106" s="48"/>
      <c r="E106" s="41"/>
      <c r="F106" s="49"/>
      <c r="G106" s="49"/>
      <c r="H106" s="22"/>
      <c r="L106" s="22"/>
      <c r="M106" s="22"/>
    </row>
    <row r="107" spans="1:14" hidden="1" outlineLevel="1" x14ac:dyDescent="0.25">
      <c r="A107" s="24" t="s">
        <v>152</v>
      </c>
      <c r="B107" s="58"/>
      <c r="C107" s="48"/>
      <c r="D107" s="48"/>
      <c r="E107" s="41"/>
      <c r="F107" s="49"/>
      <c r="G107" s="49"/>
      <c r="H107" s="22"/>
      <c r="L107" s="22"/>
      <c r="M107" s="22"/>
    </row>
    <row r="108" spans="1:14" hidden="1" outlineLevel="1" x14ac:dyDescent="0.25">
      <c r="A108" s="24" t="s">
        <v>153</v>
      </c>
      <c r="B108" s="57"/>
      <c r="C108" s="48"/>
      <c r="D108" s="48"/>
      <c r="E108" s="41"/>
      <c r="F108" s="49"/>
      <c r="G108" s="49"/>
      <c r="H108" s="22"/>
      <c r="L108" s="22"/>
      <c r="M108" s="22"/>
    </row>
    <row r="109" spans="1:14" hidden="1" outlineLevel="1" x14ac:dyDescent="0.25">
      <c r="A109" s="24" t="s">
        <v>154</v>
      </c>
      <c r="B109" s="58"/>
      <c r="C109" s="48"/>
      <c r="D109" s="48"/>
      <c r="E109" s="41"/>
      <c r="F109" s="49"/>
      <c r="G109" s="49"/>
      <c r="H109" s="22"/>
      <c r="L109" s="22"/>
      <c r="M109" s="22"/>
    </row>
    <row r="110" spans="1:14" hidden="1" outlineLevel="1" x14ac:dyDescent="0.25">
      <c r="A110" s="24" t="s">
        <v>155</v>
      </c>
      <c r="B110" s="58"/>
      <c r="C110" s="48"/>
      <c r="D110" s="48"/>
      <c r="E110" s="41"/>
      <c r="F110" s="49"/>
      <c r="G110" s="49"/>
      <c r="H110" s="22"/>
      <c r="L110" s="22"/>
      <c r="M110" s="22"/>
    </row>
    <row r="111" spans="1:14" ht="15" customHeight="1" collapsed="1" x14ac:dyDescent="0.25">
      <c r="A111" s="43"/>
      <c r="B111" s="149" t="s">
        <v>1298</v>
      </c>
      <c r="C111" s="46" t="s">
        <v>156</v>
      </c>
      <c r="D111" s="46" t="s">
        <v>157</v>
      </c>
      <c r="E111" s="45"/>
      <c r="F111" s="46" t="s">
        <v>158</v>
      </c>
      <c r="G111" s="46" t="s">
        <v>159</v>
      </c>
      <c r="H111" s="22"/>
      <c r="L111" s="22"/>
      <c r="M111" s="22"/>
    </row>
    <row r="112" spans="1:14" s="59" customFormat="1" x14ac:dyDescent="0.25">
      <c r="A112" s="24" t="s">
        <v>160</v>
      </c>
      <c r="B112" s="41" t="s">
        <v>161</v>
      </c>
      <c r="C112" s="146">
        <v>464.95875380000211</v>
      </c>
      <c r="D112" s="143">
        <v>464.95875380000211</v>
      </c>
      <c r="E112" s="49"/>
      <c r="F112" s="150">
        <f>IF($C$129=0,"",IF(C112="[for completion]","",IF(C112="","",C112/$C$129)))</f>
        <v>1</v>
      </c>
      <c r="G112" s="150">
        <f>IF($D$129=0,"",IF(D112="[for completion]","",IF(D112="","",D112/$D$129)))</f>
        <v>1</v>
      </c>
      <c r="I112" s="24"/>
      <c r="J112" s="24"/>
      <c r="K112" s="24"/>
      <c r="L112" s="22" t="s">
        <v>1283</v>
      </c>
      <c r="M112" s="22"/>
      <c r="N112" s="22"/>
    </row>
    <row r="113" spans="1:14" s="59" customFormat="1" x14ac:dyDescent="0.25">
      <c r="A113" s="24" t="s">
        <v>162</v>
      </c>
      <c r="B113" s="41" t="s">
        <v>1284</v>
      </c>
      <c r="C113" s="143"/>
      <c r="D113" s="143"/>
      <c r="E113" s="49"/>
      <c r="F113" s="150" t="str">
        <f t="shared" ref="F113:F128" si="10">IF($C$129=0,"",IF(C113="[for completion]","",IF(C113="","",C113/$C$129)))</f>
        <v/>
      </c>
      <c r="G113" s="150" t="str">
        <f t="shared" ref="G113:G128" si="11">IF($D$129=0,"",IF(D113="[for completion]","",IF(D113="","",D113/$D$129)))</f>
        <v/>
      </c>
      <c r="I113" s="24"/>
      <c r="J113" s="24"/>
      <c r="K113" s="24"/>
      <c r="L113" s="41" t="s">
        <v>1284</v>
      </c>
      <c r="M113" s="22"/>
      <c r="N113" s="22"/>
    </row>
    <row r="114" spans="1:14" s="59" customFormat="1" x14ac:dyDescent="0.25">
      <c r="A114" s="24" t="s">
        <v>163</v>
      </c>
      <c r="B114" s="41" t="s">
        <v>170</v>
      </c>
      <c r="C114" s="143"/>
      <c r="D114" s="143"/>
      <c r="E114" s="49"/>
      <c r="F114" s="150" t="str">
        <f t="shared" si="10"/>
        <v/>
      </c>
      <c r="G114" s="150" t="str">
        <f t="shared" si="11"/>
        <v/>
      </c>
      <c r="I114" s="24"/>
      <c r="J114" s="24"/>
      <c r="K114" s="24"/>
      <c r="L114" s="41" t="s">
        <v>170</v>
      </c>
      <c r="M114" s="22"/>
      <c r="N114" s="22"/>
    </row>
    <row r="115" spans="1:14" s="59" customFormat="1" x14ac:dyDescent="0.25">
      <c r="A115" s="24" t="s">
        <v>164</v>
      </c>
      <c r="B115" s="41" t="s">
        <v>1285</v>
      </c>
      <c r="C115" s="143"/>
      <c r="D115" s="143"/>
      <c r="E115" s="49"/>
      <c r="F115" s="150" t="str">
        <f t="shared" si="10"/>
        <v/>
      </c>
      <c r="G115" s="150" t="str">
        <f t="shared" si="11"/>
        <v/>
      </c>
      <c r="I115" s="24"/>
      <c r="J115" s="24"/>
      <c r="K115" s="24"/>
      <c r="L115" s="41" t="s">
        <v>1285</v>
      </c>
      <c r="M115" s="22"/>
      <c r="N115" s="22"/>
    </row>
    <row r="116" spans="1:14" s="59" customFormat="1" x14ac:dyDescent="0.25">
      <c r="A116" s="24" t="s">
        <v>166</v>
      </c>
      <c r="B116" s="41" t="s">
        <v>1286</v>
      </c>
      <c r="C116" s="143"/>
      <c r="D116" s="143"/>
      <c r="E116" s="49"/>
      <c r="F116" s="150" t="str">
        <f t="shared" si="10"/>
        <v/>
      </c>
      <c r="G116" s="150" t="str">
        <f t="shared" si="11"/>
        <v/>
      </c>
      <c r="I116" s="24"/>
      <c r="J116" s="24"/>
      <c r="K116" s="24"/>
      <c r="L116" s="41" t="s">
        <v>1286</v>
      </c>
      <c r="M116" s="22"/>
      <c r="N116" s="22"/>
    </row>
    <row r="117" spans="1:14" s="59" customFormat="1" x14ac:dyDescent="0.25">
      <c r="A117" s="24" t="s">
        <v>167</v>
      </c>
      <c r="B117" s="41" t="s">
        <v>172</v>
      </c>
      <c r="C117" s="143"/>
      <c r="D117" s="143"/>
      <c r="E117" s="41"/>
      <c r="F117" s="150" t="str">
        <f t="shared" si="10"/>
        <v/>
      </c>
      <c r="G117" s="150" t="str">
        <f t="shared" si="11"/>
        <v/>
      </c>
      <c r="I117" s="24"/>
      <c r="J117" s="24"/>
      <c r="K117" s="24"/>
      <c r="L117" s="41" t="s">
        <v>172</v>
      </c>
      <c r="M117" s="22"/>
      <c r="N117" s="22"/>
    </row>
    <row r="118" spans="1:14" x14ac:dyDescent="0.25">
      <c r="A118" s="24" t="s">
        <v>168</v>
      </c>
      <c r="B118" s="41" t="s">
        <v>174</v>
      </c>
      <c r="C118" s="143"/>
      <c r="D118" s="143"/>
      <c r="E118" s="41"/>
      <c r="F118" s="150" t="str">
        <f t="shared" si="10"/>
        <v/>
      </c>
      <c r="G118" s="150" t="str">
        <f t="shared" si="11"/>
        <v/>
      </c>
      <c r="L118" s="41" t="s">
        <v>174</v>
      </c>
      <c r="M118" s="22"/>
    </row>
    <row r="119" spans="1:14" x14ac:dyDescent="0.25">
      <c r="A119" s="24" t="s">
        <v>169</v>
      </c>
      <c r="B119" s="41" t="s">
        <v>1287</v>
      </c>
      <c r="C119" s="143"/>
      <c r="D119" s="143"/>
      <c r="E119" s="41"/>
      <c r="F119" s="150" t="str">
        <f t="shared" si="10"/>
        <v/>
      </c>
      <c r="G119" s="150" t="str">
        <f t="shared" si="11"/>
        <v/>
      </c>
      <c r="L119" s="41" t="s">
        <v>1287</v>
      </c>
      <c r="M119" s="22"/>
    </row>
    <row r="120" spans="1:14" x14ac:dyDescent="0.25">
      <c r="A120" s="24" t="s">
        <v>171</v>
      </c>
      <c r="B120" s="41" t="s">
        <v>176</v>
      </c>
      <c r="C120" s="143"/>
      <c r="D120" s="143"/>
      <c r="E120" s="41"/>
      <c r="F120" s="150" t="str">
        <f t="shared" si="10"/>
        <v/>
      </c>
      <c r="G120" s="150" t="str">
        <f t="shared" si="11"/>
        <v/>
      </c>
      <c r="L120" s="41" t="s">
        <v>176</v>
      </c>
      <c r="M120" s="22"/>
    </row>
    <row r="121" spans="1:14" x14ac:dyDescent="0.25">
      <c r="A121" s="24" t="s">
        <v>173</v>
      </c>
      <c r="B121" s="41" t="s">
        <v>1294</v>
      </c>
      <c r="C121" s="143"/>
      <c r="D121" s="143"/>
      <c r="E121" s="41"/>
      <c r="F121" s="150" t="str">
        <f t="shared" ref="F121" si="12">IF($C$129=0,"",IF(C121="[for completion]","",IF(C121="","",C121/$C$129)))</f>
        <v/>
      </c>
      <c r="G121" s="150" t="str">
        <f t="shared" ref="G121" si="13">IF($D$129=0,"",IF(D121="[for completion]","",IF(D121="","",D121/$D$129)))</f>
        <v/>
      </c>
      <c r="L121" s="41"/>
      <c r="M121" s="22"/>
    </row>
    <row r="122" spans="1:14" x14ac:dyDescent="0.25">
      <c r="A122" s="24" t="s">
        <v>175</v>
      </c>
      <c r="B122" s="41" t="s">
        <v>178</v>
      </c>
      <c r="C122" s="143"/>
      <c r="D122" s="143"/>
      <c r="E122" s="41"/>
      <c r="F122" s="150" t="str">
        <f t="shared" si="10"/>
        <v/>
      </c>
      <c r="G122" s="150" t="str">
        <f t="shared" si="11"/>
        <v/>
      </c>
      <c r="L122" s="41" t="s">
        <v>178</v>
      </c>
      <c r="M122" s="22"/>
    </row>
    <row r="123" spans="1:14" x14ac:dyDescent="0.25">
      <c r="A123" s="24" t="s">
        <v>177</v>
      </c>
      <c r="B123" s="41" t="s">
        <v>165</v>
      </c>
      <c r="C123" s="143"/>
      <c r="D123" s="143"/>
      <c r="E123" s="41"/>
      <c r="F123" s="150" t="str">
        <f t="shared" si="10"/>
        <v/>
      </c>
      <c r="G123" s="150" t="str">
        <f t="shared" si="11"/>
        <v/>
      </c>
      <c r="L123" s="41" t="s">
        <v>165</v>
      </c>
      <c r="M123" s="22"/>
    </row>
    <row r="124" spans="1:14" x14ac:dyDescent="0.25">
      <c r="A124" s="24" t="s">
        <v>179</v>
      </c>
      <c r="B124" s="135" t="s">
        <v>1289</v>
      </c>
      <c r="C124" s="143"/>
      <c r="D124" s="143"/>
      <c r="E124" s="41"/>
      <c r="F124" s="150" t="str">
        <f t="shared" si="10"/>
        <v/>
      </c>
      <c r="G124" s="150" t="str">
        <f t="shared" si="11"/>
        <v/>
      </c>
      <c r="L124" s="135" t="s">
        <v>1289</v>
      </c>
      <c r="M124" s="22"/>
    </row>
    <row r="125" spans="1:14" x14ac:dyDescent="0.25">
      <c r="A125" s="24" t="s">
        <v>181</v>
      </c>
      <c r="B125" s="41" t="s">
        <v>180</v>
      </c>
      <c r="C125" s="143"/>
      <c r="D125" s="143"/>
      <c r="E125" s="41"/>
      <c r="F125" s="150" t="str">
        <f t="shared" si="10"/>
        <v/>
      </c>
      <c r="G125" s="150" t="str">
        <f t="shared" si="11"/>
        <v/>
      </c>
      <c r="L125" s="41" t="s">
        <v>180</v>
      </c>
      <c r="M125" s="22"/>
    </row>
    <row r="126" spans="1:14" x14ac:dyDescent="0.25">
      <c r="A126" s="24" t="s">
        <v>183</v>
      </c>
      <c r="B126" s="41" t="s">
        <v>182</v>
      </c>
      <c r="C126" s="143"/>
      <c r="D126" s="143"/>
      <c r="E126" s="41"/>
      <c r="F126" s="150" t="str">
        <f t="shared" si="10"/>
        <v/>
      </c>
      <c r="G126" s="150" t="str">
        <f t="shared" si="11"/>
        <v/>
      </c>
      <c r="H126" s="53"/>
      <c r="L126" s="41" t="s">
        <v>182</v>
      </c>
      <c r="M126" s="22"/>
    </row>
    <row r="127" spans="1:14" x14ac:dyDescent="0.25">
      <c r="A127" s="24" t="s">
        <v>184</v>
      </c>
      <c r="B127" s="41" t="s">
        <v>1288</v>
      </c>
      <c r="C127" s="143"/>
      <c r="D127" s="143"/>
      <c r="E127" s="41"/>
      <c r="F127" s="150" t="str">
        <f t="shared" ref="F127" si="14">IF($C$129=0,"",IF(C127="[for completion]","",IF(C127="","",C127/$C$129)))</f>
        <v/>
      </c>
      <c r="G127" s="150" t="str">
        <f t="shared" ref="G127" si="15">IF($D$129=0,"",IF(D127="[for completion]","",IF(D127="","",D127/$D$129)))</f>
        <v/>
      </c>
      <c r="H127" s="22"/>
      <c r="L127" s="41" t="s">
        <v>1288</v>
      </c>
      <c r="M127" s="22"/>
    </row>
    <row r="128" spans="1:14" x14ac:dyDescent="0.25">
      <c r="A128" s="24" t="s">
        <v>1290</v>
      </c>
      <c r="B128" s="41" t="s">
        <v>94</v>
      </c>
      <c r="C128" s="143"/>
      <c r="D128" s="143"/>
      <c r="E128" s="41"/>
      <c r="F128" s="150" t="str">
        <f t="shared" si="10"/>
        <v/>
      </c>
      <c r="G128" s="150" t="str">
        <f t="shared" si="11"/>
        <v/>
      </c>
      <c r="H128" s="22"/>
      <c r="L128" s="22"/>
      <c r="M128" s="22"/>
    </row>
    <row r="129" spans="1:14" x14ac:dyDescent="0.25">
      <c r="A129" s="24" t="s">
        <v>1293</v>
      </c>
      <c r="B129" s="57" t="s">
        <v>96</v>
      </c>
      <c r="C129" s="143">
        <f>SUM(C112:C128)</f>
        <v>464.95875380000211</v>
      </c>
      <c r="D129" s="143">
        <f>SUM(D112:D128)</f>
        <v>464.95875380000211</v>
      </c>
      <c r="E129" s="41"/>
      <c r="F129" s="139">
        <f>SUM(F112:F128)</f>
        <v>1</v>
      </c>
      <c r="G129" s="139">
        <f>SUM(G112:G128)</f>
        <v>1</v>
      </c>
      <c r="H129" s="22"/>
      <c r="L129" s="22"/>
      <c r="M129" s="22"/>
    </row>
    <row r="130" spans="1:14" hidden="1" outlineLevel="1" x14ac:dyDescent="0.25">
      <c r="A130" s="24" t="s">
        <v>185</v>
      </c>
      <c r="B130" s="52" t="s">
        <v>98</v>
      </c>
      <c r="C130" s="143"/>
      <c r="D130" s="143"/>
      <c r="E130" s="41"/>
      <c r="F130" s="150" t="str">
        <f>IF($C$129=0,"",IF(C130="[for completion]","",IF(C130="","",C130/$C$129)))</f>
        <v/>
      </c>
      <c r="G130" s="150" t="str">
        <f>IF($D$129=0,"",IF(D130="[for completion]","",IF(D130="","",D130/$D$129)))</f>
        <v/>
      </c>
      <c r="H130" s="22"/>
      <c r="L130" s="22"/>
      <c r="M130" s="22"/>
    </row>
    <row r="131" spans="1:14" hidden="1" outlineLevel="1" x14ac:dyDescent="0.25">
      <c r="A131" s="24" t="s">
        <v>186</v>
      </c>
      <c r="B131" s="52" t="s">
        <v>98</v>
      </c>
      <c r="C131" s="143"/>
      <c r="D131" s="143"/>
      <c r="E131" s="41"/>
      <c r="F131" s="150">
        <f t="shared" ref="F131:F136" si="16">IF($C$129=0,"",IF(C131="[for completion]","",C131/$C$129))</f>
        <v>0</v>
      </c>
      <c r="G131" s="150">
        <f t="shared" ref="G131:G136" si="17">IF($D$129=0,"",IF(D131="[for completion]","",D131/$D$129))</f>
        <v>0</v>
      </c>
      <c r="H131" s="22"/>
      <c r="L131" s="22"/>
      <c r="M131" s="22"/>
    </row>
    <row r="132" spans="1:14" hidden="1" outlineLevel="1" x14ac:dyDescent="0.25">
      <c r="A132" s="24" t="s">
        <v>187</v>
      </c>
      <c r="B132" s="52" t="s">
        <v>98</v>
      </c>
      <c r="C132" s="143"/>
      <c r="D132" s="143"/>
      <c r="E132" s="41"/>
      <c r="F132" s="150">
        <f t="shared" si="16"/>
        <v>0</v>
      </c>
      <c r="G132" s="150">
        <f t="shared" si="17"/>
        <v>0</v>
      </c>
      <c r="H132" s="22"/>
      <c r="L132" s="22"/>
      <c r="M132" s="22"/>
    </row>
    <row r="133" spans="1:14" hidden="1" outlineLevel="1" x14ac:dyDescent="0.25">
      <c r="A133" s="24" t="s">
        <v>188</v>
      </c>
      <c r="B133" s="52" t="s">
        <v>98</v>
      </c>
      <c r="C133" s="143"/>
      <c r="D133" s="143"/>
      <c r="E133" s="41"/>
      <c r="F133" s="150">
        <f t="shared" si="16"/>
        <v>0</v>
      </c>
      <c r="G133" s="150">
        <f t="shared" si="17"/>
        <v>0</v>
      </c>
      <c r="H133" s="22"/>
      <c r="L133" s="22"/>
      <c r="M133" s="22"/>
    </row>
    <row r="134" spans="1:14" hidden="1" outlineLevel="1" x14ac:dyDescent="0.25">
      <c r="A134" s="24" t="s">
        <v>189</v>
      </c>
      <c r="B134" s="52" t="s">
        <v>98</v>
      </c>
      <c r="C134" s="143"/>
      <c r="D134" s="143"/>
      <c r="E134" s="41"/>
      <c r="F134" s="150">
        <f t="shared" si="16"/>
        <v>0</v>
      </c>
      <c r="G134" s="150">
        <f t="shared" si="17"/>
        <v>0</v>
      </c>
      <c r="H134" s="22"/>
      <c r="L134" s="22"/>
      <c r="M134" s="22"/>
    </row>
    <row r="135" spans="1:14" hidden="1" outlineLevel="1" x14ac:dyDescent="0.25">
      <c r="A135" s="24" t="s">
        <v>190</v>
      </c>
      <c r="B135" s="52" t="s">
        <v>98</v>
      </c>
      <c r="C135" s="143"/>
      <c r="D135" s="143"/>
      <c r="E135" s="41"/>
      <c r="F135" s="150">
        <f t="shared" si="16"/>
        <v>0</v>
      </c>
      <c r="G135" s="150">
        <f t="shared" si="17"/>
        <v>0</v>
      </c>
      <c r="H135" s="22"/>
      <c r="L135" s="22"/>
      <c r="M135" s="22"/>
    </row>
    <row r="136" spans="1:14" hidden="1" outlineLevel="1" x14ac:dyDescent="0.25">
      <c r="A136" s="24" t="s">
        <v>191</v>
      </c>
      <c r="B136" s="52" t="s">
        <v>98</v>
      </c>
      <c r="C136" s="143"/>
      <c r="D136" s="143"/>
      <c r="E136" s="41"/>
      <c r="F136" s="150">
        <f t="shared" si="16"/>
        <v>0</v>
      </c>
      <c r="G136" s="150">
        <f t="shared" si="17"/>
        <v>0</v>
      </c>
      <c r="H136" s="22"/>
      <c r="L136" s="22"/>
      <c r="M136" s="22"/>
    </row>
    <row r="137" spans="1:14" ht="15" customHeight="1" collapsed="1" x14ac:dyDescent="0.25">
      <c r="A137" s="43"/>
      <c r="B137" s="44" t="s">
        <v>192</v>
      </c>
      <c r="C137" s="46" t="s">
        <v>156</v>
      </c>
      <c r="D137" s="46" t="s">
        <v>157</v>
      </c>
      <c r="E137" s="45"/>
      <c r="F137" s="46" t="s">
        <v>158</v>
      </c>
      <c r="G137" s="46" t="s">
        <v>159</v>
      </c>
      <c r="H137" s="22"/>
      <c r="L137" s="22"/>
      <c r="M137" s="22"/>
    </row>
    <row r="138" spans="1:14" s="59" customFormat="1" x14ac:dyDescent="0.25">
      <c r="A138" s="24" t="s">
        <v>193</v>
      </c>
      <c r="B138" s="41" t="s">
        <v>161</v>
      </c>
      <c r="C138" s="143">
        <v>350</v>
      </c>
      <c r="D138" s="143">
        <v>350</v>
      </c>
      <c r="E138" s="49"/>
      <c r="F138" s="150">
        <f>IF($C$155=0,"",IF(C138="[for completion]","",IF(C138="","",C138/$C$155)))</f>
        <v>1</v>
      </c>
      <c r="G138" s="150">
        <f>IF($D$155=0,"",IF(D138="[for completion]","",IF(D138="","",D138/$D$155)))</f>
        <v>1</v>
      </c>
      <c r="H138" s="22"/>
      <c r="I138" s="24"/>
      <c r="J138" s="24"/>
      <c r="K138" s="24"/>
      <c r="L138" s="22"/>
      <c r="M138" s="22"/>
      <c r="N138" s="22"/>
    </row>
    <row r="139" spans="1:14" s="59" customFormat="1" x14ac:dyDescent="0.25">
      <c r="A139" s="24" t="s">
        <v>194</v>
      </c>
      <c r="B139" s="41" t="s">
        <v>1284</v>
      </c>
      <c r="C139" s="143"/>
      <c r="D139" s="143"/>
      <c r="E139" s="49"/>
      <c r="F139" s="150" t="str">
        <f t="shared" ref="F139:F146" si="18">IF($C$155=0,"",IF(C139="[for completion]","",IF(C139="","",C139/$C$155)))</f>
        <v/>
      </c>
      <c r="G139" s="150" t="str">
        <f t="shared" ref="G139:G146" si="19">IF($D$155=0,"",IF(D139="[for completion]","",IF(D139="","",D139/$D$155)))</f>
        <v/>
      </c>
      <c r="H139" s="22"/>
      <c r="I139" s="24"/>
      <c r="J139" s="24"/>
      <c r="K139" s="24"/>
      <c r="L139" s="22"/>
      <c r="M139" s="22"/>
      <c r="N139" s="22"/>
    </row>
    <row r="140" spans="1:14" s="59" customFormat="1" x14ac:dyDescent="0.25">
      <c r="A140" s="24" t="s">
        <v>195</v>
      </c>
      <c r="B140" s="41" t="s">
        <v>170</v>
      </c>
      <c r="C140" s="143"/>
      <c r="D140" s="143"/>
      <c r="E140" s="49"/>
      <c r="F140" s="150" t="str">
        <f t="shared" si="18"/>
        <v/>
      </c>
      <c r="G140" s="150" t="str">
        <f t="shared" si="19"/>
        <v/>
      </c>
      <c r="H140" s="22"/>
      <c r="I140" s="24"/>
      <c r="J140" s="24"/>
      <c r="K140" s="24"/>
      <c r="L140" s="22"/>
      <c r="M140" s="22"/>
      <c r="N140" s="22"/>
    </row>
    <row r="141" spans="1:14" s="59" customFormat="1" x14ac:dyDescent="0.25">
      <c r="A141" s="24" t="s">
        <v>196</v>
      </c>
      <c r="B141" s="41" t="s">
        <v>1285</v>
      </c>
      <c r="C141" s="143"/>
      <c r="D141" s="143"/>
      <c r="E141" s="49"/>
      <c r="F141" s="150" t="str">
        <f t="shared" si="18"/>
        <v/>
      </c>
      <c r="G141" s="150" t="str">
        <f t="shared" si="19"/>
        <v/>
      </c>
      <c r="H141" s="22"/>
      <c r="I141" s="24"/>
      <c r="J141" s="24"/>
      <c r="K141" s="24"/>
      <c r="L141" s="22"/>
      <c r="M141" s="22"/>
      <c r="N141" s="22"/>
    </row>
    <row r="142" spans="1:14" s="59" customFormat="1" x14ac:dyDescent="0.25">
      <c r="A142" s="24" t="s">
        <v>197</v>
      </c>
      <c r="B142" s="41" t="s">
        <v>1286</v>
      </c>
      <c r="C142" s="143"/>
      <c r="D142" s="143"/>
      <c r="E142" s="49"/>
      <c r="F142" s="150" t="str">
        <f t="shared" si="18"/>
        <v/>
      </c>
      <c r="G142" s="150" t="str">
        <f t="shared" si="19"/>
        <v/>
      </c>
      <c r="H142" s="22"/>
      <c r="I142" s="24"/>
      <c r="J142" s="24"/>
      <c r="K142" s="24"/>
      <c r="L142" s="22"/>
      <c r="M142" s="22"/>
      <c r="N142" s="22"/>
    </row>
    <row r="143" spans="1:14" s="59" customFormat="1" x14ac:dyDescent="0.25">
      <c r="A143" s="24" t="s">
        <v>198</v>
      </c>
      <c r="B143" s="41" t="s">
        <v>172</v>
      </c>
      <c r="C143" s="143"/>
      <c r="D143" s="143"/>
      <c r="E143" s="41"/>
      <c r="F143" s="150" t="str">
        <f t="shared" si="18"/>
        <v/>
      </c>
      <c r="G143" s="150" t="str">
        <f t="shared" si="19"/>
        <v/>
      </c>
      <c r="H143" s="22"/>
      <c r="I143" s="24"/>
      <c r="J143" s="24"/>
      <c r="K143" s="24"/>
      <c r="L143" s="22"/>
      <c r="M143" s="22"/>
      <c r="N143" s="22"/>
    </row>
    <row r="144" spans="1:14" x14ac:dyDescent="0.25">
      <c r="A144" s="24" t="s">
        <v>199</v>
      </c>
      <c r="B144" s="41" t="s">
        <v>174</v>
      </c>
      <c r="C144" s="143"/>
      <c r="D144" s="143"/>
      <c r="E144" s="41"/>
      <c r="F144" s="150" t="str">
        <f t="shared" si="18"/>
        <v/>
      </c>
      <c r="G144" s="150" t="str">
        <f t="shared" si="19"/>
        <v/>
      </c>
      <c r="H144" s="22"/>
      <c r="L144" s="22"/>
      <c r="M144" s="22"/>
    </row>
    <row r="145" spans="1:14" x14ac:dyDescent="0.25">
      <c r="A145" s="24" t="s">
        <v>200</v>
      </c>
      <c r="B145" s="41" t="s">
        <v>1287</v>
      </c>
      <c r="C145" s="143"/>
      <c r="D145" s="143"/>
      <c r="E145" s="41"/>
      <c r="F145" s="150" t="str">
        <f t="shared" si="18"/>
        <v/>
      </c>
      <c r="G145" s="150" t="str">
        <f t="shared" si="19"/>
        <v/>
      </c>
      <c r="H145" s="22"/>
      <c r="L145" s="22"/>
      <c r="M145" s="22"/>
      <c r="N145" s="53"/>
    </row>
    <row r="146" spans="1:14" x14ac:dyDescent="0.25">
      <c r="A146" s="24" t="s">
        <v>201</v>
      </c>
      <c r="B146" s="41" t="s">
        <v>176</v>
      </c>
      <c r="C146" s="143"/>
      <c r="D146" s="143"/>
      <c r="E146" s="41"/>
      <c r="F146" s="150" t="str">
        <f t="shared" si="18"/>
        <v/>
      </c>
      <c r="G146" s="150" t="str">
        <f t="shared" si="19"/>
        <v/>
      </c>
      <c r="H146" s="22"/>
      <c r="L146" s="22"/>
      <c r="M146" s="22"/>
      <c r="N146" s="53"/>
    </row>
    <row r="147" spans="1:14" x14ac:dyDescent="0.25">
      <c r="A147" s="24" t="s">
        <v>202</v>
      </c>
      <c r="B147" s="41" t="s">
        <v>1294</v>
      </c>
      <c r="C147" s="143"/>
      <c r="D147" s="143"/>
      <c r="E147" s="41"/>
      <c r="F147" s="150" t="str">
        <f t="shared" ref="F147" si="20">IF($C$155=0,"",IF(C147="[for completion]","",IF(C147="","",C147/$C$155)))</f>
        <v/>
      </c>
      <c r="G147" s="150" t="str">
        <f t="shared" ref="G147" si="21">IF($D$155=0,"",IF(D147="[for completion]","",IF(D147="","",D147/$D$155)))</f>
        <v/>
      </c>
      <c r="H147" s="22"/>
      <c r="L147" s="22"/>
      <c r="M147" s="22"/>
      <c r="N147" s="53"/>
    </row>
    <row r="148" spans="1:14" x14ac:dyDescent="0.25">
      <c r="A148" s="24" t="s">
        <v>203</v>
      </c>
      <c r="B148" s="41" t="s">
        <v>178</v>
      </c>
      <c r="C148" s="143"/>
      <c r="D148" s="143"/>
      <c r="E148" s="41"/>
      <c r="F148" s="150" t="str">
        <f t="shared" ref="F148:F154" si="22">IF($C$155=0,"",IF(C148="[for completion]","",IF(C148="","",C148/$C$155)))</f>
        <v/>
      </c>
      <c r="G148" s="150" t="str">
        <f t="shared" ref="G148:G154" si="23">IF($D$155=0,"",IF(D148="[for completion]","",IF(D148="","",D148/$D$155)))</f>
        <v/>
      </c>
      <c r="H148" s="22"/>
      <c r="L148" s="22"/>
      <c r="M148" s="22"/>
      <c r="N148" s="53"/>
    </row>
    <row r="149" spans="1:14" x14ac:dyDescent="0.25">
      <c r="A149" s="24" t="s">
        <v>204</v>
      </c>
      <c r="B149" s="41" t="s">
        <v>165</v>
      </c>
      <c r="C149" s="143"/>
      <c r="D149" s="143"/>
      <c r="E149" s="41"/>
      <c r="F149" s="150" t="str">
        <f t="shared" si="22"/>
        <v/>
      </c>
      <c r="G149" s="150" t="str">
        <f t="shared" si="23"/>
        <v/>
      </c>
      <c r="H149" s="22"/>
      <c r="L149" s="22"/>
      <c r="M149" s="22"/>
      <c r="N149" s="53"/>
    </row>
    <row r="150" spans="1:14" x14ac:dyDescent="0.25">
      <c r="A150" s="24" t="s">
        <v>205</v>
      </c>
      <c r="B150" s="135" t="s">
        <v>1289</v>
      </c>
      <c r="C150" s="143"/>
      <c r="D150" s="143"/>
      <c r="E150" s="41"/>
      <c r="F150" s="150" t="str">
        <f t="shared" si="22"/>
        <v/>
      </c>
      <c r="G150" s="150" t="str">
        <f t="shared" si="23"/>
        <v/>
      </c>
      <c r="H150" s="22"/>
      <c r="L150" s="22"/>
      <c r="M150" s="22"/>
      <c r="N150" s="53"/>
    </row>
    <row r="151" spans="1:14" x14ac:dyDescent="0.25">
      <c r="A151" s="24" t="s">
        <v>206</v>
      </c>
      <c r="B151" s="41" t="s">
        <v>180</v>
      </c>
      <c r="C151" s="143"/>
      <c r="D151" s="143"/>
      <c r="E151" s="41"/>
      <c r="F151" s="150" t="str">
        <f t="shared" si="22"/>
        <v/>
      </c>
      <c r="G151" s="150" t="str">
        <f t="shared" si="23"/>
        <v/>
      </c>
      <c r="H151" s="22"/>
      <c r="L151" s="22"/>
      <c r="M151" s="22"/>
      <c r="N151" s="53"/>
    </row>
    <row r="152" spans="1:14" x14ac:dyDescent="0.25">
      <c r="A152" s="24" t="s">
        <v>207</v>
      </c>
      <c r="B152" s="41" t="s">
        <v>182</v>
      </c>
      <c r="C152" s="143"/>
      <c r="D152" s="143"/>
      <c r="E152" s="41"/>
      <c r="F152" s="150" t="str">
        <f t="shared" si="22"/>
        <v/>
      </c>
      <c r="G152" s="150" t="str">
        <f t="shared" si="23"/>
        <v/>
      </c>
      <c r="H152" s="22"/>
      <c r="L152" s="22"/>
      <c r="M152" s="22"/>
      <c r="N152" s="53"/>
    </row>
    <row r="153" spans="1:14" x14ac:dyDescent="0.25">
      <c r="A153" s="24" t="s">
        <v>208</v>
      </c>
      <c r="B153" s="41" t="s">
        <v>1288</v>
      </c>
      <c r="C153" s="143"/>
      <c r="D153" s="143"/>
      <c r="E153" s="41"/>
      <c r="F153" s="150" t="str">
        <f t="shared" si="22"/>
        <v/>
      </c>
      <c r="G153" s="150" t="str">
        <f t="shared" si="23"/>
        <v/>
      </c>
      <c r="H153" s="22"/>
      <c r="L153" s="22"/>
      <c r="M153" s="22"/>
      <c r="N153" s="53"/>
    </row>
    <row r="154" spans="1:14" x14ac:dyDescent="0.25">
      <c r="A154" s="24" t="s">
        <v>1291</v>
      </c>
      <c r="B154" s="41" t="s">
        <v>94</v>
      </c>
      <c r="C154" s="143"/>
      <c r="D154" s="143"/>
      <c r="E154" s="41"/>
      <c r="F154" s="150" t="str">
        <f t="shared" si="22"/>
        <v/>
      </c>
      <c r="G154" s="150" t="str">
        <f t="shared" si="23"/>
        <v/>
      </c>
      <c r="H154" s="22"/>
      <c r="L154" s="22"/>
      <c r="M154" s="22"/>
      <c r="N154" s="53"/>
    </row>
    <row r="155" spans="1:14" x14ac:dyDescent="0.25">
      <c r="A155" s="24" t="s">
        <v>1295</v>
      </c>
      <c r="B155" s="57" t="s">
        <v>96</v>
      </c>
      <c r="C155" s="143">
        <f>SUM(C138:C154)</f>
        <v>350</v>
      </c>
      <c r="D155" s="143">
        <f>SUM(D138:D154)</f>
        <v>350</v>
      </c>
      <c r="E155" s="41"/>
      <c r="F155" s="139">
        <f>SUM(F138:F154)</f>
        <v>1</v>
      </c>
      <c r="G155" s="139">
        <f>SUM(G138:G154)</f>
        <v>1</v>
      </c>
      <c r="H155" s="22"/>
      <c r="L155" s="22"/>
      <c r="M155" s="22"/>
      <c r="N155" s="53"/>
    </row>
    <row r="156" spans="1:14" hidden="1" outlineLevel="1" x14ac:dyDescent="0.25">
      <c r="A156" s="24" t="s">
        <v>209</v>
      </c>
      <c r="B156" s="52" t="s">
        <v>98</v>
      </c>
      <c r="C156" s="143"/>
      <c r="D156" s="143"/>
      <c r="E156" s="41"/>
      <c r="F156" s="150" t="str">
        <f>IF($C$155=0,"",IF(C156="[for completion]","",IF(C156="","",C156/$C$155)))</f>
        <v/>
      </c>
      <c r="G156" s="150" t="str">
        <f>IF($D$155=0,"",IF(D156="[for completion]","",IF(D156="","",D156/$D$155)))</f>
        <v/>
      </c>
      <c r="H156" s="22"/>
      <c r="L156" s="22"/>
      <c r="M156" s="22"/>
      <c r="N156" s="53"/>
    </row>
    <row r="157" spans="1:14" hidden="1" outlineLevel="1" x14ac:dyDescent="0.25">
      <c r="A157" s="24" t="s">
        <v>210</v>
      </c>
      <c r="B157" s="52" t="s">
        <v>98</v>
      </c>
      <c r="C157" s="143"/>
      <c r="D157" s="143"/>
      <c r="E157" s="41"/>
      <c r="F157" s="150" t="str">
        <f t="shared" ref="F157:F162" si="24">IF($C$155=0,"",IF(C157="[for completion]","",IF(C157="","",C157/$C$155)))</f>
        <v/>
      </c>
      <c r="G157" s="150" t="str">
        <f t="shared" ref="G157:G162" si="25">IF($D$155=0,"",IF(D157="[for completion]","",IF(D157="","",D157/$D$155)))</f>
        <v/>
      </c>
      <c r="H157" s="22"/>
      <c r="L157" s="22"/>
      <c r="M157" s="22"/>
      <c r="N157" s="53"/>
    </row>
    <row r="158" spans="1:14" hidden="1" outlineLevel="1" x14ac:dyDescent="0.25">
      <c r="A158" s="24" t="s">
        <v>211</v>
      </c>
      <c r="B158" s="52" t="s">
        <v>98</v>
      </c>
      <c r="C158" s="143"/>
      <c r="D158" s="143"/>
      <c r="E158" s="41"/>
      <c r="F158" s="150" t="str">
        <f t="shared" si="24"/>
        <v/>
      </c>
      <c r="G158" s="150" t="str">
        <f t="shared" si="25"/>
        <v/>
      </c>
      <c r="H158" s="22"/>
      <c r="L158" s="22"/>
      <c r="M158" s="22"/>
      <c r="N158" s="53"/>
    </row>
    <row r="159" spans="1:14" hidden="1" outlineLevel="1" x14ac:dyDescent="0.25">
      <c r="A159" s="24" t="s">
        <v>212</v>
      </c>
      <c r="B159" s="52" t="s">
        <v>98</v>
      </c>
      <c r="C159" s="143"/>
      <c r="D159" s="143"/>
      <c r="E159" s="41"/>
      <c r="F159" s="150" t="str">
        <f t="shared" si="24"/>
        <v/>
      </c>
      <c r="G159" s="150" t="str">
        <f t="shared" si="25"/>
        <v/>
      </c>
      <c r="H159" s="22"/>
      <c r="L159" s="22"/>
      <c r="M159" s="22"/>
      <c r="N159" s="53"/>
    </row>
    <row r="160" spans="1:14" hidden="1" outlineLevel="1" x14ac:dyDescent="0.25">
      <c r="A160" s="24" t="s">
        <v>213</v>
      </c>
      <c r="B160" s="52" t="s">
        <v>98</v>
      </c>
      <c r="C160" s="143"/>
      <c r="D160" s="143"/>
      <c r="E160" s="41"/>
      <c r="F160" s="150" t="str">
        <f t="shared" si="24"/>
        <v/>
      </c>
      <c r="G160" s="150" t="str">
        <f t="shared" si="25"/>
        <v/>
      </c>
      <c r="H160" s="22"/>
      <c r="L160" s="22"/>
      <c r="M160" s="22"/>
      <c r="N160" s="53"/>
    </row>
    <row r="161" spans="1:14" hidden="1" outlineLevel="1" x14ac:dyDescent="0.25">
      <c r="A161" s="24" t="s">
        <v>214</v>
      </c>
      <c r="B161" s="52" t="s">
        <v>98</v>
      </c>
      <c r="C161" s="143"/>
      <c r="D161" s="143"/>
      <c r="E161" s="41"/>
      <c r="F161" s="150" t="str">
        <f t="shared" si="24"/>
        <v/>
      </c>
      <c r="G161" s="150" t="str">
        <f t="shared" si="25"/>
        <v/>
      </c>
      <c r="H161" s="22"/>
      <c r="L161" s="22"/>
      <c r="M161" s="22"/>
      <c r="N161" s="53"/>
    </row>
    <row r="162" spans="1:14" hidden="1" outlineLevel="1" x14ac:dyDescent="0.25">
      <c r="A162" s="24" t="s">
        <v>215</v>
      </c>
      <c r="B162" s="52" t="s">
        <v>98</v>
      </c>
      <c r="C162" s="143"/>
      <c r="D162" s="143"/>
      <c r="E162" s="41"/>
      <c r="F162" s="150" t="str">
        <f t="shared" si="24"/>
        <v/>
      </c>
      <c r="G162" s="150" t="str">
        <f t="shared" si="25"/>
        <v/>
      </c>
      <c r="H162" s="22"/>
      <c r="L162" s="22"/>
      <c r="M162" s="22"/>
      <c r="N162" s="53"/>
    </row>
    <row r="163" spans="1:14" ht="15" customHeight="1" collapsed="1" x14ac:dyDescent="0.25">
      <c r="A163" s="43"/>
      <c r="B163" s="44" t="s">
        <v>216</v>
      </c>
      <c r="C163" s="91" t="s">
        <v>156</v>
      </c>
      <c r="D163" s="91" t="s">
        <v>157</v>
      </c>
      <c r="E163" s="45"/>
      <c r="F163" s="91" t="s">
        <v>158</v>
      </c>
      <c r="G163" s="91" t="s">
        <v>159</v>
      </c>
      <c r="H163" s="22"/>
      <c r="L163" s="22"/>
      <c r="M163" s="22"/>
      <c r="N163" s="53"/>
    </row>
    <row r="164" spans="1:14" x14ac:dyDescent="0.25">
      <c r="A164" s="24" t="s">
        <v>218</v>
      </c>
      <c r="B164" s="22" t="s">
        <v>219</v>
      </c>
      <c r="C164" s="143">
        <v>350</v>
      </c>
      <c r="D164" s="143">
        <v>350</v>
      </c>
      <c r="E164" s="61"/>
      <c r="F164" s="150">
        <f>IF($C$167=0,"",IF(C164="[for completion]","",IF(C164="","",C164/$C$167)))</f>
        <v>1</v>
      </c>
      <c r="G164" s="150">
        <f>IF($D$167=0,"",IF(D164="[for completion]","",IF(D164="","",D164/$D$167)))</f>
        <v>1</v>
      </c>
      <c r="H164" s="22"/>
      <c r="L164" s="22"/>
      <c r="M164" s="22"/>
      <c r="N164" s="53"/>
    </row>
    <row r="165" spans="1:14" x14ac:dyDescent="0.25">
      <c r="A165" s="24" t="s">
        <v>220</v>
      </c>
      <c r="B165" s="22" t="s">
        <v>221</v>
      </c>
      <c r="C165" s="143"/>
      <c r="D165" s="143"/>
      <c r="E165" s="61"/>
      <c r="F165" s="150" t="str">
        <f t="shared" ref="F165:F166" si="26">IF($C$167=0,"",IF(C165="[for completion]","",IF(C165="","",C165/$C$167)))</f>
        <v/>
      </c>
      <c r="G165" s="150" t="str">
        <f t="shared" ref="G165:G166" si="27">IF($D$167=0,"",IF(D165="[for completion]","",IF(D165="","",D165/$D$167)))</f>
        <v/>
      </c>
      <c r="H165" s="22"/>
      <c r="L165" s="22"/>
      <c r="M165" s="22"/>
      <c r="N165" s="53"/>
    </row>
    <row r="166" spans="1:14" x14ac:dyDescent="0.25">
      <c r="A166" s="24" t="s">
        <v>222</v>
      </c>
      <c r="B166" s="22" t="s">
        <v>94</v>
      </c>
      <c r="C166" s="143"/>
      <c r="D166" s="143"/>
      <c r="E166" s="61"/>
      <c r="F166" s="150" t="str">
        <f t="shared" si="26"/>
        <v/>
      </c>
      <c r="G166" s="150" t="str">
        <f t="shared" si="27"/>
        <v/>
      </c>
      <c r="H166" s="22"/>
      <c r="L166" s="22"/>
      <c r="M166" s="22"/>
      <c r="N166" s="53"/>
    </row>
    <row r="167" spans="1:14" x14ac:dyDescent="0.25">
      <c r="A167" s="24" t="s">
        <v>223</v>
      </c>
      <c r="B167" s="62" t="s">
        <v>96</v>
      </c>
      <c r="C167" s="153">
        <f>SUM(C164:C166)</f>
        <v>350</v>
      </c>
      <c r="D167" s="153">
        <f>SUM(D164:D166)</f>
        <v>350</v>
      </c>
      <c r="E167" s="61"/>
      <c r="F167" s="152">
        <f>SUM(F164:F166)</f>
        <v>1</v>
      </c>
      <c r="G167" s="152">
        <f>SUM(G164:G166)</f>
        <v>1</v>
      </c>
      <c r="H167" s="22"/>
      <c r="L167" s="22"/>
      <c r="M167" s="22"/>
      <c r="N167" s="53"/>
    </row>
    <row r="168" spans="1:14" hidden="1" outlineLevel="1" x14ac:dyDescent="0.25">
      <c r="A168" s="24" t="s">
        <v>224</v>
      </c>
      <c r="B168" s="62"/>
      <c r="C168" s="153"/>
      <c r="D168" s="153"/>
      <c r="E168" s="61"/>
      <c r="F168" s="61"/>
      <c r="G168" s="20"/>
      <c r="H168" s="22"/>
      <c r="L168" s="22"/>
      <c r="M168" s="22"/>
      <c r="N168" s="53"/>
    </row>
    <row r="169" spans="1:14" hidden="1" outlineLevel="1" x14ac:dyDescent="0.25">
      <c r="A169" s="24" t="s">
        <v>225</v>
      </c>
      <c r="B169" s="62"/>
      <c r="C169" s="153"/>
      <c r="D169" s="153"/>
      <c r="E169" s="61"/>
      <c r="F169" s="61"/>
      <c r="G169" s="20"/>
      <c r="H169" s="22"/>
      <c r="L169" s="22"/>
      <c r="M169" s="22"/>
      <c r="N169" s="53"/>
    </row>
    <row r="170" spans="1:14" hidden="1" outlineLevel="1" x14ac:dyDescent="0.25">
      <c r="A170" s="24" t="s">
        <v>226</v>
      </c>
      <c r="B170" s="62"/>
      <c r="C170" s="153"/>
      <c r="D170" s="153"/>
      <c r="E170" s="61"/>
      <c r="F170" s="61"/>
      <c r="G170" s="20"/>
      <c r="H170" s="22"/>
      <c r="L170" s="22"/>
      <c r="M170" s="22"/>
      <c r="N170" s="53"/>
    </row>
    <row r="171" spans="1:14" hidden="1" outlineLevel="1" x14ac:dyDescent="0.25">
      <c r="A171" s="24" t="s">
        <v>227</v>
      </c>
      <c r="B171" s="62"/>
      <c r="C171" s="153"/>
      <c r="D171" s="153"/>
      <c r="E171" s="61"/>
      <c r="F171" s="61"/>
      <c r="G171" s="20"/>
      <c r="H171" s="22"/>
      <c r="L171" s="22"/>
      <c r="M171" s="22"/>
      <c r="N171" s="53"/>
    </row>
    <row r="172" spans="1:14" hidden="1" outlineLevel="1" x14ac:dyDescent="0.25">
      <c r="A172" s="24" t="s">
        <v>228</v>
      </c>
      <c r="B172" s="62"/>
      <c r="C172" s="153"/>
      <c r="D172" s="153"/>
      <c r="E172" s="61"/>
      <c r="F172" s="61"/>
      <c r="G172" s="20"/>
      <c r="H172" s="22"/>
      <c r="L172" s="22"/>
      <c r="M172" s="22"/>
      <c r="N172" s="53"/>
    </row>
    <row r="173" spans="1:14" ht="15" customHeight="1" collapsed="1" x14ac:dyDescent="0.25">
      <c r="A173" s="43"/>
      <c r="B173" s="44" t="s">
        <v>229</v>
      </c>
      <c r="C173" s="43" t="s">
        <v>61</v>
      </c>
      <c r="D173" s="43"/>
      <c r="E173" s="45"/>
      <c r="F173" s="46" t="s">
        <v>230</v>
      </c>
      <c r="G173" s="46"/>
      <c r="H173" s="22"/>
      <c r="L173" s="22"/>
      <c r="M173" s="22"/>
      <c r="N173" s="53"/>
    </row>
    <row r="174" spans="1:14" ht="15" customHeight="1" x14ac:dyDescent="0.25">
      <c r="A174" s="24" t="s">
        <v>231</v>
      </c>
      <c r="B174" s="41" t="s">
        <v>232</v>
      </c>
      <c r="C174" s="143">
        <v>0</v>
      </c>
      <c r="D174" s="38"/>
      <c r="E174" s="30"/>
      <c r="F174" s="150" t="str">
        <f>IF($C$179=0,"",IF(C174="[for completion]","",C174/$C$179))</f>
        <v/>
      </c>
      <c r="G174" s="49"/>
      <c r="H174" s="22"/>
      <c r="L174" s="22"/>
      <c r="M174" s="22"/>
      <c r="N174" s="53"/>
    </row>
    <row r="175" spans="1:14" ht="30.75" customHeight="1" x14ac:dyDescent="0.25">
      <c r="A175" s="24" t="s">
        <v>9</v>
      </c>
      <c r="B175" s="41" t="s">
        <v>1129</v>
      </c>
      <c r="C175" s="143">
        <v>0</v>
      </c>
      <c r="E175" s="51"/>
      <c r="F175" s="150" t="str">
        <f>IF($C$179=0,"",IF(C175="[for completion]","",C175/$C$179))</f>
        <v/>
      </c>
      <c r="G175" s="49"/>
      <c r="H175" s="22"/>
      <c r="L175" s="22"/>
      <c r="M175" s="22"/>
      <c r="N175" s="53"/>
    </row>
    <row r="176" spans="1:14" x14ac:dyDescent="0.25">
      <c r="A176" s="24" t="s">
        <v>233</v>
      </c>
      <c r="B176" s="41" t="s">
        <v>234</v>
      </c>
      <c r="C176" s="143">
        <v>0</v>
      </c>
      <c r="E176" s="51"/>
      <c r="F176" s="150"/>
      <c r="G176" s="49"/>
      <c r="H176" s="22"/>
      <c r="L176" s="22"/>
      <c r="M176" s="22"/>
      <c r="N176" s="53"/>
    </row>
    <row r="177" spans="1:14" x14ac:dyDescent="0.25">
      <c r="A177" s="24" t="s">
        <v>235</v>
      </c>
      <c r="B177" s="41" t="s">
        <v>236</v>
      </c>
      <c r="C177" s="143"/>
      <c r="E177" s="51"/>
      <c r="F177" s="150" t="str">
        <f t="shared" ref="F177:F187" si="28">IF($C$179=0,"",IF(C177="[for completion]","",C177/$C$179))</f>
        <v/>
      </c>
      <c r="G177" s="49"/>
      <c r="H177" s="22"/>
      <c r="L177" s="22"/>
      <c r="M177" s="22"/>
      <c r="N177" s="53"/>
    </row>
    <row r="178" spans="1:14" x14ac:dyDescent="0.25">
      <c r="A178" s="24" t="s">
        <v>237</v>
      </c>
      <c r="B178" s="41" t="s">
        <v>94</v>
      </c>
      <c r="C178" s="143"/>
      <c r="E178" s="51"/>
      <c r="F178" s="150" t="str">
        <f t="shared" si="28"/>
        <v/>
      </c>
      <c r="G178" s="49"/>
      <c r="H178" s="22"/>
      <c r="L178" s="22"/>
      <c r="M178" s="22"/>
      <c r="N178" s="53"/>
    </row>
    <row r="179" spans="1:14" x14ac:dyDescent="0.25">
      <c r="A179" s="24" t="s">
        <v>10</v>
      </c>
      <c r="B179" s="57" t="s">
        <v>96</v>
      </c>
      <c r="C179" s="144">
        <f>SUM(C174:C178)</f>
        <v>0</v>
      </c>
      <c r="E179" s="51"/>
      <c r="F179" s="151">
        <f>SUM(F174:F178)</f>
        <v>0</v>
      </c>
      <c r="G179" s="49"/>
      <c r="H179" s="22"/>
      <c r="L179" s="22"/>
      <c r="M179" s="22"/>
      <c r="N179" s="53"/>
    </row>
    <row r="180" spans="1:14" hidden="1" outlineLevel="1" x14ac:dyDescent="0.25">
      <c r="A180" s="24" t="s">
        <v>238</v>
      </c>
      <c r="B180" s="63" t="s">
        <v>239</v>
      </c>
      <c r="C180" s="143"/>
      <c r="E180" s="51"/>
      <c r="F180" s="150" t="str">
        <f t="shared" si="28"/>
        <v/>
      </c>
      <c r="G180" s="49"/>
      <c r="H180" s="22"/>
      <c r="L180" s="22"/>
      <c r="M180" s="22"/>
      <c r="N180" s="53"/>
    </row>
    <row r="181" spans="1:14" s="63" customFormat="1" ht="30" hidden="1" outlineLevel="1" x14ac:dyDescent="0.25">
      <c r="A181" s="24" t="s">
        <v>240</v>
      </c>
      <c r="B181" s="63" t="s">
        <v>241</v>
      </c>
      <c r="C181" s="154"/>
      <c r="F181" s="150" t="str">
        <f t="shared" si="28"/>
        <v/>
      </c>
    </row>
    <row r="182" spans="1:14" ht="30" hidden="1" outlineLevel="1" x14ac:dyDescent="0.25">
      <c r="A182" s="24" t="s">
        <v>242</v>
      </c>
      <c r="B182" s="63" t="s">
        <v>243</v>
      </c>
      <c r="C182" s="143"/>
      <c r="E182" s="51"/>
      <c r="F182" s="150" t="str">
        <f t="shared" si="28"/>
        <v/>
      </c>
      <c r="G182" s="49"/>
      <c r="H182" s="22"/>
      <c r="L182" s="22"/>
      <c r="M182" s="22"/>
      <c r="N182" s="53"/>
    </row>
    <row r="183" spans="1:14" hidden="1" outlineLevel="1" x14ac:dyDescent="0.25">
      <c r="A183" s="24" t="s">
        <v>244</v>
      </c>
      <c r="B183" s="63" t="s">
        <v>245</v>
      </c>
      <c r="C183" s="143"/>
      <c r="E183" s="51"/>
      <c r="F183" s="150" t="str">
        <f t="shared" si="28"/>
        <v/>
      </c>
      <c r="G183" s="49"/>
      <c r="H183" s="22"/>
      <c r="L183" s="22"/>
      <c r="M183" s="22"/>
      <c r="N183" s="53"/>
    </row>
    <row r="184" spans="1:14" s="63" customFormat="1" ht="30" hidden="1" outlineLevel="1" x14ac:dyDescent="0.25">
      <c r="A184" s="24" t="s">
        <v>246</v>
      </c>
      <c r="B184" s="63" t="s">
        <v>247</v>
      </c>
      <c r="C184" s="154"/>
      <c r="F184" s="150" t="str">
        <f t="shared" si="28"/>
        <v/>
      </c>
    </row>
    <row r="185" spans="1:14" ht="30" hidden="1" outlineLevel="1" x14ac:dyDescent="0.25">
      <c r="A185" s="24" t="s">
        <v>248</v>
      </c>
      <c r="B185" s="63" t="s">
        <v>249</v>
      </c>
      <c r="C185" s="143"/>
      <c r="E185" s="51"/>
      <c r="F185" s="150" t="str">
        <f t="shared" si="28"/>
        <v/>
      </c>
      <c r="G185" s="49"/>
      <c r="H185" s="22"/>
      <c r="L185" s="22"/>
      <c r="M185" s="22"/>
      <c r="N185" s="53"/>
    </row>
    <row r="186" spans="1:14" hidden="1" outlineLevel="1" x14ac:dyDescent="0.25">
      <c r="A186" s="24" t="s">
        <v>250</v>
      </c>
      <c r="B186" s="63" t="s">
        <v>251</v>
      </c>
      <c r="C186" s="143"/>
      <c r="E186" s="51"/>
      <c r="F186" s="150" t="str">
        <f t="shared" si="28"/>
        <v/>
      </c>
      <c r="G186" s="49"/>
      <c r="H186" s="22"/>
      <c r="L186" s="22"/>
      <c r="M186" s="22"/>
      <c r="N186" s="53"/>
    </row>
    <row r="187" spans="1:14" hidden="1" outlineLevel="1" x14ac:dyDescent="0.25">
      <c r="A187" s="24" t="s">
        <v>252</v>
      </c>
      <c r="B187" s="63" t="s">
        <v>253</v>
      </c>
      <c r="C187" s="143"/>
      <c r="E187" s="51"/>
      <c r="F187" s="150" t="str">
        <f t="shared" si="28"/>
        <v/>
      </c>
      <c r="G187" s="49"/>
      <c r="H187" s="22"/>
      <c r="L187" s="22"/>
      <c r="M187" s="22"/>
      <c r="N187" s="53"/>
    </row>
    <row r="188" spans="1:14" hidden="1" outlineLevel="1" x14ac:dyDescent="0.25">
      <c r="A188" s="24" t="s">
        <v>254</v>
      </c>
      <c r="B188" s="63"/>
      <c r="E188" s="51"/>
      <c r="F188" s="49"/>
      <c r="G188" s="49"/>
      <c r="H188" s="22"/>
      <c r="L188" s="22"/>
      <c r="M188" s="22"/>
      <c r="N188" s="53"/>
    </row>
    <row r="189" spans="1:14" hidden="1" outlineLevel="1" x14ac:dyDescent="0.25">
      <c r="A189" s="24" t="s">
        <v>255</v>
      </c>
      <c r="B189" s="63"/>
      <c r="E189" s="51"/>
      <c r="F189" s="49"/>
      <c r="G189" s="49"/>
      <c r="H189" s="22"/>
      <c r="L189" s="22"/>
      <c r="M189" s="22"/>
      <c r="N189" s="53"/>
    </row>
    <row r="190" spans="1:14" hidden="1" outlineLevel="1" x14ac:dyDescent="0.25">
      <c r="A190" s="24" t="s">
        <v>256</v>
      </c>
      <c r="B190" s="63"/>
      <c r="E190" s="51"/>
      <c r="F190" s="49"/>
      <c r="G190" s="49"/>
      <c r="H190" s="22"/>
      <c r="L190" s="22"/>
      <c r="M190" s="22"/>
      <c r="N190" s="53"/>
    </row>
    <row r="191" spans="1:14" hidden="1" outlineLevel="1" x14ac:dyDescent="0.25">
      <c r="A191" s="24" t="s">
        <v>257</v>
      </c>
      <c r="B191" s="52"/>
      <c r="E191" s="51"/>
      <c r="F191" s="49"/>
      <c r="G191" s="49"/>
      <c r="H191" s="22"/>
      <c r="L191" s="22"/>
      <c r="M191" s="22"/>
      <c r="N191" s="53"/>
    </row>
    <row r="192" spans="1:14" ht="15" customHeight="1" collapsed="1" x14ac:dyDescent="0.25">
      <c r="A192" s="43"/>
      <c r="B192" s="44" t="s">
        <v>258</v>
      </c>
      <c r="C192" s="43" t="s">
        <v>61</v>
      </c>
      <c r="D192" s="43"/>
      <c r="E192" s="45"/>
      <c r="F192" s="46" t="s">
        <v>230</v>
      </c>
      <c r="G192" s="46"/>
      <c r="H192" s="22"/>
      <c r="L192" s="22"/>
      <c r="M192" s="22"/>
      <c r="N192" s="53"/>
    </row>
    <row r="193" spans="1:14" x14ac:dyDescent="0.25">
      <c r="A193" s="24" t="s">
        <v>259</v>
      </c>
      <c r="B193" s="41" t="s">
        <v>260</v>
      </c>
      <c r="C193" s="143" t="s">
        <v>957</v>
      </c>
      <c r="E193" s="48"/>
      <c r="F193" s="150" t="str">
        <f t="shared" ref="F193:F206" si="29">IF($C$208=0,"",IF(C193="[for completion]","",C193/$C$208))</f>
        <v/>
      </c>
      <c r="G193" s="49"/>
      <c r="H193" s="22"/>
      <c r="L193" s="22"/>
      <c r="M193" s="22"/>
      <c r="N193" s="53"/>
    </row>
    <row r="194" spans="1:14" x14ac:dyDescent="0.25">
      <c r="A194" s="24" t="s">
        <v>261</v>
      </c>
      <c r="B194" s="41" t="s">
        <v>262</v>
      </c>
      <c r="C194" s="143" t="s">
        <v>957</v>
      </c>
      <c r="E194" s="51"/>
      <c r="F194" s="150" t="str">
        <f t="shared" si="29"/>
        <v/>
      </c>
      <c r="G194" s="51"/>
      <c r="H194" s="22"/>
      <c r="L194" s="22"/>
      <c r="M194" s="22"/>
      <c r="N194" s="53"/>
    </row>
    <row r="195" spans="1:14" x14ac:dyDescent="0.25">
      <c r="A195" s="24" t="s">
        <v>263</v>
      </c>
      <c r="B195" s="41" t="s">
        <v>264</v>
      </c>
      <c r="C195" s="143"/>
      <c r="E195" s="51"/>
      <c r="F195" s="150" t="str">
        <f t="shared" si="29"/>
        <v/>
      </c>
      <c r="G195" s="51"/>
      <c r="H195" s="22"/>
      <c r="L195" s="22"/>
      <c r="M195" s="22"/>
      <c r="N195" s="53"/>
    </row>
    <row r="196" spans="1:14" x14ac:dyDescent="0.25">
      <c r="A196" s="24" t="s">
        <v>265</v>
      </c>
      <c r="B196" s="41" t="s">
        <v>266</v>
      </c>
      <c r="C196" s="143"/>
      <c r="E196" s="51"/>
      <c r="F196" s="150" t="str">
        <f t="shared" si="29"/>
        <v/>
      </c>
      <c r="G196" s="51"/>
      <c r="H196" s="22"/>
      <c r="L196" s="22"/>
      <c r="M196" s="22"/>
      <c r="N196" s="53"/>
    </row>
    <row r="197" spans="1:14" x14ac:dyDescent="0.25">
      <c r="A197" s="24" t="s">
        <v>267</v>
      </c>
      <c r="B197" s="41" t="s">
        <v>268</v>
      </c>
      <c r="C197" s="143"/>
      <c r="E197" s="51"/>
      <c r="F197" s="150" t="str">
        <f t="shared" si="29"/>
        <v/>
      </c>
      <c r="G197" s="51"/>
      <c r="H197" s="22"/>
      <c r="L197" s="22"/>
      <c r="M197" s="22"/>
      <c r="N197" s="53"/>
    </row>
    <row r="198" spans="1:14" x14ac:dyDescent="0.25">
      <c r="A198" s="24" t="s">
        <v>269</v>
      </c>
      <c r="B198" s="41" t="s">
        <v>270</v>
      </c>
      <c r="C198" s="143"/>
      <c r="E198" s="51"/>
      <c r="F198" s="150" t="str">
        <f t="shared" si="29"/>
        <v/>
      </c>
      <c r="G198" s="51"/>
      <c r="H198" s="22"/>
      <c r="L198" s="22"/>
      <c r="M198" s="22"/>
      <c r="N198" s="53"/>
    </row>
    <row r="199" spans="1:14" x14ac:dyDescent="0.25">
      <c r="A199" s="24" t="s">
        <v>271</v>
      </c>
      <c r="B199" s="41" t="s">
        <v>272</v>
      </c>
      <c r="C199" s="143"/>
      <c r="E199" s="51"/>
      <c r="F199" s="150" t="str">
        <f t="shared" si="29"/>
        <v/>
      </c>
      <c r="G199" s="51"/>
      <c r="H199" s="22"/>
      <c r="L199" s="22"/>
      <c r="M199" s="22"/>
      <c r="N199" s="53"/>
    </row>
    <row r="200" spans="1:14" x14ac:dyDescent="0.25">
      <c r="A200" s="24" t="s">
        <v>273</v>
      </c>
      <c r="B200" s="41" t="s">
        <v>12</v>
      </c>
      <c r="C200" s="143"/>
      <c r="E200" s="51"/>
      <c r="F200" s="150" t="str">
        <f t="shared" si="29"/>
        <v/>
      </c>
      <c r="G200" s="51"/>
      <c r="H200" s="22"/>
      <c r="L200" s="22"/>
      <c r="M200" s="22"/>
      <c r="N200" s="53"/>
    </row>
    <row r="201" spans="1:14" x14ac:dyDescent="0.25">
      <c r="A201" s="24" t="s">
        <v>274</v>
      </c>
      <c r="B201" s="41" t="s">
        <v>275</v>
      </c>
      <c r="C201" s="143"/>
      <c r="E201" s="51"/>
      <c r="F201" s="150" t="str">
        <f t="shared" si="29"/>
        <v/>
      </c>
      <c r="G201" s="51"/>
      <c r="H201" s="22"/>
      <c r="L201" s="22"/>
      <c r="M201" s="22"/>
      <c r="N201" s="53"/>
    </row>
    <row r="202" spans="1:14" x14ac:dyDescent="0.25">
      <c r="A202" s="24" t="s">
        <v>276</v>
      </c>
      <c r="B202" s="41" t="s">
        <v>277</v>
      </c>
      <c r="C202" s="143"/>
      <c r="E202" s="51"/>
      <c r="F202" s="150" t="str">
        <f t="shared" si="29"/>
        <v/>
      </c>
      <c r="G202" s="51"/>
      <c r="H202" s="22"/>
      <c r="L202" s="22"/>
      <c r="M202" s="22"/>
      <c r="N202" s="53"/>
    </row>
    <row r="203" spans="1:14" x14ac:dyDescent="0.25">
      <c r="A203" s="24" t="s">
        <v>278</v>
      </c>
      <c r="B203" s="41" t="s">
        <v>279</v>
      </c>
      <c r="C203" s="143"/>
      <c r="E203" s="51"/>
      <c r="F203" s="150" t="str">
        <f t="shared" si="29"/>
        <v/>
      </c>
      <c r="G203" s="51"/>
      <c r="H203" s="22"/>
      <c r="L203" s="22"/>
      <c r="M203" s="22"/>
      <c r="N203" s="53"/>
    </row>
    <row r="204" spans="1:14" x14ac:dyDescent="0.25">
      <c r="A204" s="24" t="s">
        <v>280</v>
      </c>
      <c r="B204" s="41" t="s">
        <v>281</v>
      </c>
      <c r="C204" s="143"/>
      <c r="E204" s="51"/>
      <c r="F204" s="150" t="str">
        <f t="shared" si="29"/>
        <v/>
      </c>
      <c r="G204" s="51"/>
      <c r="H204" s="22"/>
      <c r="L204" s="22"/>
      <c r="M204" s="22"/>
      <c r="N204" s="53"/>
    </row>
    <row r="205" spans="1:14" x14ac:dyDescent="0.25">
      <c r="A205" s="24" t="s">
        <v>282</v>
      </c>
      <c r="B205" s="41" t="s">
        <v>283</v>
      </c>
      <c r="C205" s="143"/>
      <c r="E205" s="51"/>
      <c r="F205" s="150" t="str">
        <f t="shared" si="29"/>
        <v/>
      </c>
      <c r="G205" s="51"/>
      <c r="H205" s="22"/>
      <c r="L205" s="22"/>
      <c r="M205" s="22"/>
      <c r="N205" s="53"/>
    </row>
    <row r="206" spans="1:14" x14ac:dyDescent="0.25">
      <c r="A206" s="24" t="s">
        <v>284</v>
      </c>
      <c r="B206" s="41" t="s">
        <v>94</v>
      </c>
      <c r="C206" s="143"/>
      <c r="E206" s="51"/>
      <c r="F206" s="150" t="str">
        <f t="shared" si="29"/>
        <v/>
      </c>
      <c r="G206" s="51"/>
      <c r="H206" s="22"/>
      <c r="L206" s="22"/>
      <c r="M206" s="22"/>
      <c r="N206" s="53"/>
    </row>
    <row r="207" spans="1:14" x14ac:dyDescent="0.25">
      <c r="A207" s="24" t="s">
        <v>285</v>
      </c>
      <c r="B207" s="50" t="s">
        <v>286</v>
      </c>
      <c r="C207" s="143"/>
      <c r="E207" s="51"/>
      <c r="F207" s="150"/>
      <c r="G207" s="51"/>
      <c r="H207" s="22"/>
      <c r="L207" s="22"/>
      <c r="M207" s="22"/>
      <c r="N207" s="53"/>
    </row>
    <row r="208" spans="1:14" x14ac:dyDescent="0.25">
      <c r="A208" s="24" t="s">
        <v>287</v>
      </c>
      <c r="B208" s="57" t="s">
        <v>96</v>
      </c>
      <c r="C208" s="144">
        <f>SUM(C193:C206)</f>
        <v>0</v>
      </c>
      <c r="D208" s="41"/>
      <c r="E208" s="51"/>
      <c r="F208" s="151">
        <f>SUM(F193:F206)</f>
        <v>0</v>
      </c>
      <c r="G208" s="51"/>
      <c r="H208" s="22"/>
      <c r="L208" s="22"/>
      <c r="M208" s="22"/>
      <c r="N208" s="53"/>
    </row>
    <row r="209" spans="1:14" hidden="1" outlineLevel="1" x14ac:dyDescent="0.25">
      <c r="A209" s="24" t="s">
        <v>288</v>
      </c>
      <c r="B209" s="52" t="s">
        <v>98</v>
      </c>
      <c r="C209" s="143"/>
      <c r="E209" s="51"/>
      <c r="F209" s="150" t="str">
        <f>IF($C$208=0,"",IF(C209="[for completion]","",C209/$C$208))</f>
        <v/>
      </c>
      <c r="G209" s="51"/>
      <c r="H209" s="22"/>
      <c r="L209" s="22"/>
      <c r="M209" s="22"/>
      <c r="N209" s="53"/>
    </row>
    <row r="210" spans="1:14" hidden="1" outlineLevel="1" x14ac:dyDescent="0.25">
      <c r="A210" s="24" t="s">
        <v>289</v>
      </c>
      <c r="B210" s="52" t="s">
        <v>98</v>
      </c>
      <c r="C210" s="143"/>
      <c r="E210" s="51"/>
      <c r="F210" s="150" t="str">
        <f t="shared" ref="F210:F215" si="30">IF($C$208=0,"",IF(C210="[for completion]","",C210/$C$208))</f>
        <v/>
      </c>
      <c r="G210" s="51"/>
      <c r="H210" s="22"/>
      <c r="L210" s="22"/>
      <c r="M210" s="22"/>
      <c r="N210" s="53"/>
    </row>
    <row r="211" spans="1:14" hidden="1" outlineLevel="1" x14ac:dyDescent="0.25">
      <c r="A211" s="24" t="s">
        <v>290</v>
      </c>
      <c r="B211" s="52" t="s">
        <v>98</v>
      </c>
      <c r="C211" s="143"/>
      <c r="E211" s="51"/>
      <c r="F211" s="150" t="str">
        <f t="shared" si="30"/>
        <v/>
      </c>
      <c r="G211" s="51"/>
      <c r="H211" s="22"/>
      <c r="L211" s="22"/>
      <c r="M211" s="22"/>
      <c r="N211" s="53"/>
    </row>
    <row r="212" spans="1:14" hidden="1" outlineLevel="1" x14ac:dyDescent="0.25">
      <c r="A212" s="24" t="s">
        <v>291</v>
      </c>
      <c r="B212" s="52" t="s">
        <v>98</v>
      </c>
      <c r="C212" s="143"/>
      <c r="E212" s="51"/>
      <c r="F212" s="150" t="str">
        <f t="shared" si="30"/>
        <v/>
      </c>
      <c r="G212" s="51"/>
      <c r="H212" s="22"/>
      <c r="L212" s="22"/>
      <c r="M212" s="22"/>
      <c r="N212" s="53"/>
    </row>
    <row r="213" spans="1:14" hidden="1" outlineLevel="1" x14ac:dyDescent="0.25">
      <c r="A213" s="24" t="s">
        <v>292</v>
      </c>
      <c r="B213" s="52" t="s">
        <v>98</v>
      </c>
      <c r="C213" s="143"/>
      <c r="E213" s="51"/>
      <c r="F213" s="150" t="str">
        <f t="shared" si="30"/>
        <v/>
      </c>
      <c r="G213" s="51"/>
      <c r="H213" s="22"/>
      <c r="L213" s="22"/>
      <c r="M213" s="22"/>
      <c r="N213" s="53"/>
    </row>
    <row r="214" spans="1:14" hidden="1" outlineLevel="1" x14ac:dyDescent="0.25">
      <c r="A214" s="24" t="s">
        <v>293</v>
      </c>
      <c r="B214" s="52" t="s">
        <v>98</v>
      </c>
      <c r="C214" s="143"/>
      <c r="E214" s="51"/>
      <c r="F214" s="150" t="str">
        <f t="shared" si="30"/>
        <v/>
      </c>
      <c r="G214" s="51"/>
      <c r="H214" s="22"/>
      <c r="L214" s="22"/>
      <c r="M214" s="22"/>
      <c r="N214" s="53"/>
    </row>
    <row r="215" spans="1:14" hidden="1" outlineLevel="1" x14ac:dyDescent="0.25">
      <c r="A215" s="24" t="s">
        <v>294</v>
      </c>
      <c r="B215" s="52" t="s">
        <v>98</v>
      </c>
      <c r="C215" s="143"/>
      <c r="E215" s="51"/>
      <c r="F215" s="150" t="str">
        <f t="shared" si="30"/>
        <v/>
      </c>
      <c r="G215" s="51"/>
      <c r="H215" s="22"/>
      <c r="L215" s="22"/>
      <c r="M215" s="22"/>
      <c r="N215" s="53"/>
    </row>
    <row r="216" spans="1:14" ht="15" customHeight="1" collapsed="1" x14ac:dyDescent="0.25">
      <c r="A216" s="43"/>
      <c r="B216" s="44" t="s">
        <v>295</v>
      </c>
      <c r="C216" s="43" t="s">
        <v>61</v>
      </c>
      <c r="D216" s="43"/>
      <c r="E216" s="45"/>
      <c r="F216" s="46" t="s">
        <v>84</v>
      </c>
      <c r="G216" s="46" t="s">
        <v>217</v>
      </c>
      <c r="H216" s="22"/>
      <c r="L216" s="22"/>
      <c r="M216" s="22"/>
      <c r="N216" s="53"/>
    </row>
    <row r="217" spans="1:14" x14ac:dyDescent="0.25">
      <c r="A217" s="24" t="s">
        <v>296</v>
      </c>
      <c r="B217" s="20" t="s">
        <v>297</v>
      </c>
      <c r="C217" s="143"/>
      <c r="E217" s="61"/>
      <c r="F217" s="150" t="str">
        <f>IF($C$38=0,"",IF(C217="[for completion]","",IF(C217="","",C217/$C$38)))</f>
        <v/>
      </c>
      <c r="G217" s="150" t="str">
        <f>IF($C$39=0,"",IF(C217="[for completion]","",IF(C217="","",C217/$C$39)))</f>
        <v/>
      </c>
      <c r="H217" s="22"/>
      <c r="L217" s="22"/>
      <c r="M217" s="22"/>
      <c r="N217" s="53"/>
    </row>
    <row r="218" spans="1:14" x14ac:dyDescent="0.25">
      <c r="A218" s="24" t="s">
        <v>298</v>
      </c>
      <c r="B218" s="20" t="s">
        <v>299</v>
      </c>
      <c r="C218" s="146">
        <v>12</v>
      </c>
      <c r="E218" s="61"/>
      <c r="F218" s="150">
        <f t="shared" ref="F218:F219" si="31">IF($C$38=0,"",IF(C218="[for completion]","",IF(C218="","",C218/$C$38)))</f>
        <v>2.5808740887071659E-2</v>
      </c>
      <c r="G218" s="150">
        <f t="shared" ref="G218:G219" si="32">IF($C$39=0,"",IF(C218="[for completion]","",IF(C218="","",C218/$C$39)))</f>
        <v>3.4285714285714287E-2</v>
      </c>
      <c r="H218" s="22"/>
      <c r="L218" s="22"/>
      <c r="M218" s="22"/>
      <c r="N218" s="53"/>
    </row>
    <row r="219" spans="1:14" x14ac:dyDescent="0.25">
      <c r="A219" s="24" t="s">
        <v>300</v>
      </c>
      <c r="B219" s="20" t="s">
        <v>94</v>
      </c>
      <c r="C219" s="143"/>
      <c r="E219" s="61"/>
      <c r="F219" s="150" t="str">
        <f t="shared" si="31"/>
        <v/>
      </c>
      <c r="G219" s="150" t="str">
        <f t="shared" si="32"/>
        <v/>
      </c>
      <c r="H219" s="22"/>
      <c r="L219" s="22"/>
      <c r="M219" s="22"/>
      <c r="N219" s="53"/>
    </row>
    <row r="220" spans="1:14" x14ac:dyDescent="0.25">
      <c r="A220" s="24" t="s">
        <v>301</v>
      </c>
      <c r="B220" s="57" t="s">
        <v>96</v>
      </c>
      <c r="C220" s="143">
        <f>SUM(C217:C219)</f>
        <v>12</v>
      </c>
      <c r="E220" s="61"/>
      <c r="F220" s="139">
        <f>SUM(F217:F219)</f>
        <v>2.5808740887071659E-2</v>
      </c>
      <c r="G220" s="139">
        <f>SUM(G217:G219)</f>
        <v>3.4285714285714287E-2</v>
      </c>
      <c r="H220" s="22"/>
      <c r="L220" s="22"/>
      <c r="M220" s="22"/>
      <c r="N220" s="53"/>
    </row>
    <row r="221" spans="1:14" hidden="1" outlineLevel="1" x14ac:dyDescent="0.25">
      <c r="A221" s="24" t="s">
        <v>302</v>
      </c>
      <c r="B221" s="52" t="s">
        <v>98</v>
      </c>
      <c r="C221" s="143"/>
      <c r="E221" s="61"/>
      <c r="F221" s="150" t="str">
        <f t="shared" ref="F221:F227" si="33">IF($C$38=0,"",IF(C221="[for completion]","",IF(C221="","",C221/$C$38)))</f>
        <v/>
      </c>
      <c r="G221" s="150" t="str">
        <f t="shared" ref="G221:G227" si="34">IF($C$39=0,"",IF(C221="[for completion]","",IF(C221="","",C221/$C$39)))</f>
        <v/>
      </c>
      <c r="H221" s="22"/>
      <c r="L221" s="22"/>
      <c r="M221" s="22"/>
      <c r="N221" s="53"/>
    </row>
    <row r="222" spans="1:14" hidden="1" outlineLevel="1" x14ac:dyDescent="0.25">
      <c r="A222" s="24" t="s">
        <v>303</v>
      </c>
      <c r="B222" s="52" t="s">
        <v>98</v>
      </c>
      <c r="C222" s="143"/>
      <c r="E222" s="61"/>
      <c r="F222" s="150" t="str">
        <f t="shared" si="33"/>
        <v/>
      </c>
      <c r="G222" s="150" t="str">
        <f t="shared" si="34"/>
        <v/>
      </c>
      <c r="H222" s="22"/>
      <c r="L222" s="22"/>
      <c r="M222" s="22"/>
      <c r="N222" s="53"/>
    </row>
    <row r="223" spans="1:14" hidden="1" outlineLevel="1" x14ac:dyDescent="0.25">
      <c r="A223" s="24" t="s">
        <v>304</v>
      </c>
      <c r="B223" s="52" t="s">
        <v>98</v>
      </c>
      <c r="C223" s="143"/>
      <c r="E223" s="61"/>
      <c r="F223" s="150" t="str">
        <f t="shared" si="33"/>
        <v/>
      </c>
      <c r="G223" s="150" t="str">
        <f t="shared" si="34"/>
        <v/>
      </c>
      <c r="H223" s="22"/>
      <c r="L223" s="22"/>
      <c r="M223" s="22"/>
      <c r="N223" s="53"/>
    </row>
    <row r="224" spans="1:14" hidden="1" outlineLevel="1" x14ac:dyDescent="0.25">
      <c r="A224" s="24" t="s">
        <v>305</v>
      </c>
      <c r="B224" s="52" t="s">
        <v>98</v>
      </c>
      <c r="C224" s="143"/>
      <c r="E224" s="61"/>
      <c r="F224" s="150" t="str">
        <f t="shared" si="33"/>
        <v/>
      </c>
      <c r="G224" s="150" t="str">
        <f t="shared" si="34"/>
        <v/>
      </c>
      <c r="H224" s="22"/>
      <c r="L224" s="22"/>
      <c r="M224" s="22"/>
      <c r="N224" s="53"/>
    </row>
    <row r="225" spans="1:14" hidden="1" outlineLevel="1" x14ac:dyDescent="0.25">
      <c r="A225" s="24" t="s">
        <v>306</v>
      </c>
      <c r="B225" s="52" t="s">
        <v>98</v>
      </c>
      <c r="C225" s="143"/>
      <c r="E225" s="61"/>
      <c r="F225" s="150" t="str">
        <f t="shared" si="33"/>
        <v/>
      </c>
      <c r="G225" s="150" t="str">
        <f t="shared" si="34"/>
        <v/>
      </c>
      <c r="H225" s="22"/>
      <c r="L225" s="22"/>
      <c r="M225" s="22"/>
    </row>
    <row r="226" spans="1:14" hidden="1" outlineLevel="1" x14ac:dyDescent="0.25">
      <c r="A226" s="24" t="s">
        <v>307</v>
      </c>
      <c r="B226" s="52" t="s">
        <v>98</v>
      </c>
      <c r="C226" s="143"/>
      <c r="E226" s="41"/>
      <c r="F226" s="150" t="str">
        <f t="shared" si="33"/>
        <v/>
      </c>
      <c r="G226" s="150" t="str">
        <f t="shared" si="34"/>
        <v/>
      </c>
      <c r="H226" s="22"/>
      <c r="L226" s="22"/>
      <c r="M226" s="22"/>
    </row>
    <row r="227" spans="1:14" hidden="1" outlineLevel="1" x14ac:dyDescent="0.25">
      <c r="A227" s="24" t="s">
        <v>308</v>
      </c>
      <c r="B227" s="52" t="s">
        <v>98</v>
      </c>
      <c r="C227" s="143"/>
      <c r="E227" s="61"/>
      <c r="F227" s="150" t="str">
        <f t="shared" si="33"/>
        <v/>
      </c>
      <c r="G227" s="150" t="str">
        <f t="shared" si="34"/>
        <v/>
      </c>
      <c r="H227" s="22"/>
      <c r="L227" s="22"/>
      <c r="M227" s="22"/>
    </row>
    <row r="228" spans="1:14" ht="15" customHeight="1" collapsed="1" x14ac:dyDescent="0.25">
      <c r="A228" s="43"/>
      <c r="B228" s="44" t="s">
        <v>309</v>
      </c>
      <c r="C228" s="43"/>
      <c r="D228" s="43"/>
      <c r="E228" s="45"/>
      <c r="F228" s="46"/>
      <c r="G228" s="46"/>
      <c r="H228" s="22"/>
      <c r="L228" s="22"/>
      <c r="M228" s="22"/>
    </row>
    <row r="229" spans="1:14" x14ac:dyDescent="0.25">
      <c r="A229" s="24" t="s">
        <v>310</v>
      </c>
      <c r="B229" s="41" t="s">
        <v>311</v>
      </c>
      <c r="H229" s="22"/>
      <c r="L229" s="22"/>
      <c r="M229" s="22"/>
    </row>
    <row r="230" spans="1:14" ht="15" customHeight="1" x14ac:dyDescent="0.25">
      <c r="A230" s="43"/>
      <c r="B230" s="44" t="s">
        <v>312</v>
      </c>
      <c r="C230" s="43"/>
      <c r="D230" s="43"/>
      <c r="E230" s="45"/>
      <c r="F230" s="46"/>
      <c r="G230" s="46"/>
      <c r="H230" s="22"/>
      <c r="L230" s="22"/>
      <c r="M230" s="22"/>
    </row>
    <row r="231" spans="1:14" x14ac:dyDescent="0.25">
      <c r="A231" s="24" t="s">
        <v>11</v>
      </c>
      <c r="B231" s="24" t="s">
        <v>1132</v>
      </c>
      <c r="C231" s="143" t="s">
        <v>957</v>
      </c>
      <c r="E231" s="41"/>
      <c r="H231" s="22"/>
      <c r="L231" s="22"/>
      <c r="M231" s="22"/>
    </row>
    <row r="232" spans="1:14" x14ac:dyDescent="0.25">
      <c r="A232" s="24" t="s">
        <v>313</v>
      </c>
      <c r="B232" s="64" t="s">
        <v>314</v>
      </c>
      <c r="C232" s="143" t="s">
        <v>957</v>
      </c>
      <c r="E232" s="41"/>
      <c r="H232" s="22"/>
      <c r="L232" s="22"/>
      <c r="M232" s="22"/>
    </row>
    <row r="233" spans="1:14" x14ac:dyDescent="0.25">
      <c r="A233" s="24" t="s">
        <v>315</v>
      </c>
      <c r="B233" s="64" t="s">
        <v>316</v>
      </c>
      <c r="C233" s="143" t="s">
        <v>957</v>
      </c>
      <c r="E233" s="41"/>
      <c r="H233" s="22"/>
      <c r="L233" s="22"/>
      <c r="M233" s="22"/>
    </row>
    <row r="234" spans="1:14" hidden="1" outlineLevel="1" x14ac:dyDescent="0.25">
      <c r="A234" s="24" t="s">
        <v>317</v>
      </c>
      <c r="B234" s="39" t="s">
        <v>318</v>
      </c>
      <c r="C234" s="144" t="s">
        <v>957</v>
      </c>
      <c r="D234" s="41"/>
      <c r="E234" s="41"/>
      <c r="H234" s="22"/>
      <c r="L234" s="22"/>
      <c r="M234" s="22"/>
    </row>
    <row r="235" spans="1:14" hidden="1" outlineLevel="1" x14ac:dyDescent="0.25">
      <c r="A235" s="24" t="s">
        <v>319</v>
      </c>
      <c r="B235" s="39" t="s">
        <v>320</v>
      </c>
      <c r="C235" s="144"/>
      <c r="D235" s="41"/>
      <c r="E235" s="41"/>
      <c r="H235" s="22"/>
      <c r="L235" s="22"/>
      <c r="M235" s="22"/>
    </row>
    <row r="236" spans="1:14" hidden="1" outlineLevel="1" x14ac:dyDescent="0.25">
      <c r="A236" s="24" t="s">
        <v>321</v>
      </c>
      <c r="B236" s="39" t="s">
        <v>322</v>
      </c>
      <c r="C236" s="144"/>
      <c r="D236" s="41"/>
      <c r="E236" s="41"/>
      <c r="H236" s="22"/>
      <c r="L236" s="22"/>
      <c r="M236" s="22"/>
    </row>
    <row r="237" spans="1:14" hidden="1" outlineLevel="1" x14ac:dyDescent="0.25">
      <c r="A237" s="24" t="s">
        <v>323</v>
      </c>
      <c r="C237" s="41"/>
      <c r="D237" s="41"/>
      <c r="E237" s="41"/>
      <c r="H237" s="22"/>
      <c r="L237" s="22"/>
      <c r="M237" s="22"/>
    </row>
    <row r="238" spans="1:14" hidden="1" outlineLevel="1" x14ac:dyDescent="0.25">
      <c r="A238" s="24" t="s">
        <v>324</v>
      </c>
      <c r="C238" s="41"/>
      <c r="D238" s="41"/>
      <c r="E238" s="41"/>
      <c r="H238" s="22"/>
      <c r="L238" s="22"/>
      <c r="M238" s="22"/>
    </row>
    <row r="239" spans="1:14" hidden="1" outlineLevel="1" x14ac:dyDescent="0.25">
      <c r="A239" s="24" t="s">
        <v>325</v>
      </c>
      <c r="D239"/>
      <c r="E239"/>
      <c r="F239"/>
      <c r="G239"/>
      <c r="H239" s="22"/>
      <c r="K239" s="65"/>
      <c r="L239" s="65"/>
      <c r="M239" s="65"/>
      <c r="N239" s="65"/>
    </row>
    <row r="240" spans="1:14" hidden="1" outlineLevel="1" x14ac:dyDescent="0.25">
      <c r="A240" s="24" t="s">
        <v>326</v>
      </c>
      <c r="D240"/>
      <c r="E240"/>
      <c r="F240"/>
      <c r="G240"/>
      <c r="H240" s="22"/>
      <c r="K240" s="65"/>
      <c r="L240" s="65"/>
      <c r="M240" s="65"/>
      <c r="N240" s="65"/>
    </row>
    <row r="241" spans="1:14" hidden="1" outlineLevel="1" x14ac:dyDescent="0.25">
      <c r="A241" s="24" t="s">
        <v>327</v>
      </c>
      <c r="D241"/>
      <c r="E241"/>
      <c r="F241"/>
      <c r="G241"/>
      <c r="H241" s="22"/>
      <c r="K241" s="65"/>
      <c r="L241" s="65"/>
      <c r="M241" s="65"/>
      <c r="N241" s="65"/>
    </row>
    <row r="242" spans="1:14" hidden="1" outlineLevel="1" x14ac:dyDescent="0.25">
      <c r="A242" s="24" t="s">
        <v>328</v>
      </c>
      <c r="D242"/>
      <c r="E242"/>
      <c r="F242"/>
      <c r="G242"/>
      <c r="H242" s="22"/>
      <c r="K242" s="65"/>
      <c r="L242" s="65"/>
      <c r="M242" s="65"/>
      <c r="N242" s="65"/>
    </row>
    <row r="243" spans="1:14" hidden="1" outlineLevel="1" x14ac:dyDescent="0.25">
      <c r="A243" s="24" t="s">
        <v>329</v>
      </c>
      <c r="D243"/>
      <c r="E243"/>
      <c r="F243"/>
      <c r="G243"/>
      <c r="H243" s="22"/>
      <c r="K243" s="65"/>
      <c r="L243" s="65"/>
      <c r="M243" s="65"/>
      <c r="N243" s="65"/>
    </row>
    <row r="244" spans="1:14" hidden="1" outlineLevel="1" x14ac:dyDescent="0.25">
      <c r="A244" s="24" t="s">
        <v>330</v>
      </c>
      <c r="D244"/>
      <c r="E244"/>
      <c r="F244"/>
      <c r="G244"/>
      <c r="H244" s="22"/>
      <c r="K244" s="65"/>
      <c r="L244" s="65"/>
      <c r="M244" s="65"/>
      <c r="N244" s="65"/>
    </row>
    <row r="245" spans="1:14" hidden="1" outlineLevel="1" x14ac:dyDescent="0.25">
      <c r="A245" s="24" t="s">
        <v>331</v>
      </c>
      <c r="D245"/>
      <c r="E245"/>
      <c r="F245"/>
      <c r="G245"/>
      <c r="H245" s="22"/>
      <c r="K245" s="65"/>
      <c r="L245" s="65"/>
      <c r="M245" s="65"/>
      <c r="N245" s="65"/>
    </row>
    <row r="246" spans="1:14" hidden="1" outlineLevel="1" x14ac:dyDescent="0.25">
      <c r="A246" s="24" t="s">
        <v>332</v>
      </c>
      <c r="D246"/>
      <c r="E246"/>
      <c r="F246"/>
      <c r="G246"/>
      <c r="H246" s="22"/>
      <c r="K246" s="65"/>
      <c r="L246" s="65"/>
      <c r="M246" s="65"/>
      <c r="N246" s="65"/>
    </row>
    <row r="247" spans="1:14" hidden="1" outlineLevel="1" x14ac:dyDescent="0.25">
      <c r="A247" s="24" t="s">
        <v>333</v>
      </c>
      <c r="D247"/>
      <c r="E247"/>
      <c r="F247"/>
      <c r="G247"/>
      <c r="H247" s="22"/>
      <c r="K247" s="65"/>
      <c r="L247" s="65"/>
      <c r="M247" s="65"/>
      <c r="N247" s="65"/>
    </row>
    <row r="248" spans="1:14" hidden="1" outlineLevel="1" x14ac:dyDescent="0.25">
      <c r="A248" s="24" t="s">
        <v>334</v>
      </c>
      <c r="D248"/>
      <c r="E248"/>
      <c r="F248"/>
      <c r="G248"/>
      <c r="H248" s="22"/>
      <c r="K248" s="65"/>
      <c r="L248" s="65"/>
      <c r="M248" s="65"/>
      <c r="N248" s="65"/>
    </row>
    <row r="249" spans="1:14" hidden="1" outlineLevel="1" x14ac:dyDescent="0.25">
      <c r="A249" s="24" t="s">
        <v>335</v>
      </c>
      <c r="D249"/>
      <c r="E249"/>
      <c r="F249"/>
      <c r="G249"/>
      <c r="H249" s="22"/>
      <c r="K249" s="65"/>
      <c r="L249" s="65"/>
      <c r="M249" s="65"/>
      <c r="N249" s="65"/>
    </row>
    <row r="250" spans="1:14" hidden="1" outlineLevel="1" x14ac:dyDescent="0.25">
      <c r="A250" s="24" t="s">
        <v>336</v>
      </c>
      <c r="D250"/>
      <c r="E250"/>
      <c r="F250"/>
      <c r="G250"/>
      <c r="H250" s="22"/>
      <c r="K250" s="65"/>
      <c r="L250" s="65"/>
      <c r="M250" s="65"/>
      <c r="N250" s="65"/>
    </row>
    <row r="251" spans="1:14" hidden="1" outlineLevel="1" x14ac:dyDescent="0.25">
      <c r="A251" s="24" t="s">
        <v>337</v>
      </c>
      <c r="D251"/>
      <c r="E251"/>
      <c r="F251"/>
      <c r="G251"/>
      <c r="H251" s="22"/>
      <c r="K251" s="65"/>
      <c r="L251" s="65"/>
      <c r="M251" s="65"/>
      <c r="N251" s="65"/>
    </row>
    <row r="252" spans="1:14" hidden="1" outlineLevel="1" x14ac:dyDescent="0.25">
      <c r="A252" s="24" t="s">
        <v>338</v>
      </c>
      <c r="D252"/>
      <c r="E252"/>
      <c r="F252"/>
      <c r="G252"/>
      <c r="H252" s="22"/>
      <c r="K252" s="65"/>
      <c r="L252" s="65"/>
      <c r="M252" s="65"/>
      <c r="N252" s="65"/>
    </row>
    <row r="253" spans="1:14" hidden="1" outlineLevel="1" x14ac:dyDescent="0.25">
      <c r="A253" s="24" t="s">
        <v>339</v>
      </c>
      <c r="D253"/>
      <c r="E253"/>
      <c r="F253"/>
      <c r="G253"/>
      <c r="H253" s="22"/>
      <c r="K253" s="65"/>
      <c r="L253" s="65"/>
      <c r="M253" s="65"/>
      <c r="N253" s="65"/>
    </row>
    <row r="254" spans="1:14" hidden="1" outlineLevel="1" x14ac:dyDescent="0.25">
      <c r="A254" s="24" t="s">
        <v>340</v>
      </c>
      <c r="D254"/>
      <c r="E254"/>
      <c r="F254"/>
      <c r="G254"/>
      <c r="H254" s="22"/>
      <c r="K254" s="65"/>
      <c r="L254" s="65"/>
      <c r="M254" s="65"/>
      <c r="N254" s="65"/>
    </row>
    <row r="255" spans="1:14" hidden="1" outlineLevel="1" x14ac:dyDescent="0.25">
      <c r="A255" s="24" t="s">
        <v>341</v>
      </c>
      <c r="D255"/>
      <c r="E255"/>
      <c r="F255"/>
      <c r="G255"/>
      <c r="H255" s="22"/>
      <c r="K255" s="65"/>
      <c r="L255" s="65"/>
      <c r="M255" s="65"/>
      <c r="N255" s="65"/>
    </row>
    <row r="256" spans="1:14" hidden="1" outlineLevel="1" x14ac:dyDescent="0.25">
      <c r="A256" s="24" t="s">
        <v>342</v>
      </c>
      <c r="D256"/>
      <c r="E256"/>
      <c r="F256"/>
      <c r="G256"/>
      <c r="H256" s="22"/>
      <c r="K256" s="65"/>
      <c r="L256" s="65"/>
      <c r="M256" s="65"/>
      <c r="N256" s="65"/>
    </row>
    <row r="257" spans="1:14" hidden="1" outlineLevel="1" x14ac:dyDescent="0.25">
      <c r="A257" s="24" t="s">
        <v>343</v>
      </c>
      <c r="D257"/>
      <c r="E257"/>
      <c r="F257"/>
      <c r="G257"/>
      <c r="H257" s="22"/>
      <c r="K257" s="65"/>
      <c r="L257" s="65"/>
      <c r="M257" s="65"/>
      <c r="N257" s="65"/>
    </row>
    <row r="258" spans="1:14" hidden="1" outlineLevel="1" x14ac:dyDescent="0.25">
      <c r="A258" s="24" t="s">
        <v>344</v>
      </c>
      <c r="D258"/>
      <c r="E258"/>
      <c r="F258"/>
      <c r="G258"/>
      <c r="H258" s="22"/>
      <c r="K258" s="65"/>
      <c r="L258" s="65"/>
      <c r="M258" s="65"/>
      <c r="N258" s="65"/>
    </row>
    <row r="259" spans="1:14" hidden="1" outlineLevel="1" x14ac:dyDescent="0.25">
      <c r="A259" s="24" t="s">
        <v>345</v>
      </c>
      <c r="D259"/>
      <c r="E259"/>
      <c r="F259"/>
      <c r="G259"/>
      <c r="H259" s="22"/>
      <c r="K259" s="65"/>
      <c r="L259" s="65"/>
      <c r="M259" s="65"/>
      <c r="N259" s="65"/>
    </row>
    <row r="260" spans="1:14" hidden="1" outlineLevel="1" x14ac:dyDescent="0.25">
      <c r="A260" s="24" t="s">
        <v>346</v>
      </c>
      <c r="D260"/>
      <c r="E260"/>
      <c r="F260"/>
      <c r="G260"/>
      <c r="H260" s="22"/>
      <c r="K260" s="65"/>
      <c r="L260" s="65"/>
      <c r="M260" s="65"/>
      <c r="N260" s="65"/>
    </row>
    <row r="261" spans="1:14" hidden="1" outlineLevel="1" x14ac:dyDescent="0.25">
      <c r="A261" s="24" t="s">
        <v>347</v>
      </c>
      <c r="D261"/>
      <c r="E261"/>
      <c r="F261"/>
      <c r="G261"/>
      <c r="H261" s="22"/>
      <c r="K261" s="65"/>
      <c r="L261" s="65"/>
      <c r="M261" s="65"/>
      <c r="N261" s="65"/>
    </row>
    <row r="262" spans="1:14" hidden="1" outlineLevel="1" x14ac:dyDescent="0.25">
      <c r="A262" s="24" t="s">
        <v>348</v>
      </c>
      <c r="D262"/>
      <c r="E262"/>
      <c r="F262"/>
      <c r="G262"/>
      <c r="H262" s="22"/>
      <c r="K262" s="65"/>
      <c r="L262" s="65"/>
      <c r="M262" s="65"/>
      <c r="N262" s="65"/>
    </row>
    <row r="263" spans="1:14" hidden="1" outlineLevel="1" x14ac:dyDescent="0.25">
      <c r="A263" s="24" t="s">
        <v>349</v>
      </c>
      <c r="D263"/>
      <c r="E263"/>
      <c r="F263"/>
      <c r="G263"/>
      <c r="H263" s="22"/>
      <c r="K263" s="65"/>
      <c r="L263" s="65"/>
      <c r="M263" s="65"/>
      <c r="N263" s="65"/>
    </row>
    <row r="264" spans="1:14" hidden="1" outlineLevel="1" x14ac:dyDescent="0.25">
      <c r="A264" s="24" t="s">
        <v>350</v>
      </c>
      <c r="D264"/>
      <c r="E264"/>
      <c r="F264"/>
      <c r="G264"/>
      <c r="H264" s="22"/>
      <c r="K264" s="65"/>
      <c r="L264" s="65"/>
      <c r="M264" s="65"/>
      <c r="N264" s="65"/>
    </row>
    <row r="265" spans="1:14" hidden="1" outlineLevel="1" x14ac:dyDescent="0.25">
      <c r="A265" s="24" t="s">
        <v>351</v>
      </c>
      <c r="D265"/>
      <c r="E265"/>
      <c r="F265"/>
      <c r="G265"/>
      <c r="H265" s="22"/>
      <c r="K265" s="65"/>
      <c r="L265" s="65"/>
      <c r="M265" s="65"/>
      <c r="N265" s="65"/>
    </row>
    <row r="266" spans="1:14" hidden="1" outlineLevel="1" x14ac:dyDescent="0.25">
      <c r="A266" s="24" t="s">
        <v>352</v>
      </c>
      <c r="D266"/>
      <c r="E266"/>
      <c r="F266"/>
      <c r="G266"/>
      <c r="H266" s="22"/>
      <c r="K266" s="65"/>
      <c r="L266" s="65"/>
      <c r="M266" s="65"/>
      <c r="N266" s="65"/>
    </row>
    <row r="267" spans="1:14" hidden="1" outlineLevel="1" x14ac:dyDescent="0.25">
      <c r="A267" s="24" t="s">
        <v>353</v>
      </c>
      <c r="D267"/>
      <c r="E267"/>
      <c r="F267"/>
      <c r="G267"/>
      <c r="H267" s="22"/>
      <c r="K267" s="65"/>
      <c r="L267" s="65"/>
      <c r="M267" s="65"/>
      <c r="N267" s="65"/>
    </row>
    <row r="268" spans="1:14" hidden="1" outlineLevel="1" x14ac:dyDescent="0.25">
      <c r="A268" s="24" t="s">
        <v>354</v>
      </c>
      <c r="D268"/>
      <c r="E268"/>
      <c r="F268"/>
      <c r="G268"/>
      <c r="H268" s="22"/>
      <c r="K268" s="65"/>
      <c r="L268" s="65"/>
      <c r="M268" s="65"/>
      <c r="N268" s="65"/>
    </row>
    <row r="269" spans="1:14" hidden="1" outlineLevel="1" x14ac:dyDescent="0.25">
      <c r="A269" s="24" t="s">
        <v>355</v>
      </c>
      <c r="D269"/>
      <c r="E269"/>
      <c r="F269"/>
      <c r="G269"/>
      <c r="H269" s="22"/>
      <c r="K269" s="65"/>
      <c r="L269" s="65"/>
      <c r="M269" s="65"/>
      <c r="N269" s="65"/>
    </row>
    <row r="270" spans="1:14" hidden="1" outlineLevel="1" x14ac:dyDescent="0.25">
      <c r="A270" s="24" t="s">
        <v>356</v>
      </c>
      <c r="D270"/>
      <c r="E270"/>
      <c r="F270"/>
      <c r="G270"/>
      <c r="H270" s="22"/>
      <c r="K270" s="65"/>
      <c r="L270" s="65"/>
      <c r="M270" s="65"/>
      <c r="N270" s="65"/>
    </row>
    <row r="271" spans="1:14" hidden="1" outlineLevel="1" x14ac:dyDescent="0.25">
      <c r="A271" s="24" t="s">
        <v>357</v>
      </c>
      <c r="D271"/>
      <c r="E271"/>
      <c r="F271"/>
      <c r="G271"/>
      <c r="H271" s="22"/>
      <c r="K271" s="65"/>
      <c r="L271" s="65"/>
      <c r="M271" s="65"/>
      <c r="N271" s="65"/>
    </row>
    <row r="272" spans="1:14" hidden="1" outlineLevel="1" x14ac:dyDescent="0.25">
      <c r="A272" s="24" t="s">
        <v>358</v>
      </c>
      <c r="D272"/>
      <c r="E272"/>
      <c r="F272"/>
      <c r="G272"/>
      <c r="H272" s="22"/>
      <c r="K272" s="65"/>
      <c r="L272" s="65"/>
      <c r="M272" s="65"/>
      <c r="N272" s="65"/>
    </row>
    <row r="273" spans="1:14" hidden="1" outlineLevel="1" x14ac:dyDescent="0.25">
      <c r="A273" s="24" t="s">
        <v>359</v>
      </c>
      <c r="D273"/>
      <c r="E273"/>
      <c r="F273"/>
      <c r="G273"/>
      <c r="H273" s="22"/>
      <c r="K273" s="65"/>
      <c r="L273" s="65"/>
      <c r="M273" s="65"/>
      <c r="N273" s="65"/>
    </row>
    <row r="274" spans="1:14" hidden="1" outlineLevel="1" x14ac:dyDescent="0.25">
      <c r="A274" s="24" t="s">
        <v>360</v>
      </c>
      <c r="D274"/>
      <c r="E274"/>
      <c r="F274"/>
      <c r="G274"/>
      <c r="H274" s="22"/>
      <c r="K274" s="65"/>
      <c r="L274" s="65"/>
      <c r="M274" s="65"/>
      <c r="N274" s="65"/>
    </row>
    <row r="275" spans="1:14" hidden="1" outlineLevel="1" x14ac:dyDescent="0.25">
      <c r="A275" s="24" t="s">
        <v>361</v>
      </c>
      <c r="D275"/>
      <c r="E275"/>
      <c r="F275"/>
      <c r="G275"/>
      <c r="H275" s="22"/>
      <c r="K275" s="65"/>
      <c r="L275" s="65"/>
      <c r="M275" s="65"/>
      <c r="N275" s="65"/>
    </row>
    <row r="276" spans="1:14" hidden="1" outlineLevel="1" x14ac:dyDescent="0.25">
      <c r="A276" s="24" t="s">
        <v>362</v>
      </c>
      <c r="D276"/>
      <c r="E276"/>
      <c r="F276"/>
      <c r="G276"/>
      <c r="H276" s="22"/>
      <c r="K276" s="65"/>
      <c r="L276" s="65"/>
      <c r="M276" s="65"/>
      <c r="N276" s="65"/>
    </row>
    <row r="277" spans="1:14" hidden="1" outlineLevel="1" x14ac:dyDescent="0.25">
      <c r="A277" s="24" t="s">
        <v>363</v>
      </c>
      <c r="D277"/>
      <c r="E277"/>
      <c r="F277"/>
      <c r="G277"/>
      <c r="H277" s="22"/>
      <c r="K277" s="65"/>
      <c r="L277" s="65"/>
      <c r="M277" s="65"/>
      <c r="N277" s="65"/>
    </row>
    <row r="278" spans="1:14" hidden="1" outlineLevel="1" x14ac:dyDescent="0.25">
      <c r="A278" s="24" t="s">
        <v>364</v>
      </c>
      <c r="D278"/>
      <c r="E278"/>
      <c r="F278"/>
      <c r="G278"/>
      <c r="H278" s="22"/>
      <c r="K278" s="65"/>
      <c r="L278" s="65"/>
      <c r="M278" s="65"/>
      <c r="N278" s="65"/>
    </row>
    <row r="279" spans="1:14" hidden="1" outlineLevel="1" x14ac:dyDescent="0.25">
      <c r="A279" s="24" t="s">
        <v>365</v>
      </c>
      <c r="D279"/>
      <c r="E279"/>
      <c r="F279"/>
      <c r="G279"/>
      <c r="H279" s="22"/>
      <c r="K279" s="65"/>
      <c r="L279" s="65"/>
      <c r="M279" s="65"/>
      <c r="N279" s="65"/>
    </row>
    <row r="280" spans="1:14" hidden="1" outlineLevel="1" x14ac:dyDescent="0.25">
      <c r="A280" s="24" t="s">
        <v>366</v>
      </c>
      <c r="D280"/>
      <c r="E280"/>
      <c r="F280"/>
      <c r="G280"/>
      <c r="H280" s="22"/>
      <c r="K280" s="65"/>
      <c r="L280" s="65"/>
      <c r="M280" s="65"/>
      <c r="N280" s="65"/>
    </row>
    <row r="281" spans="1:14" hidden="1" outlineLevel="1" x14ac:dyDescent="0.25">
      <c r="A281" s="24" t="s">
        <v>367</v>
      </c>
      <c r="D281"/>
      <c r="E281"/>
      <c r="F281"/>
      <c r="G281"/>
      <c r="H281" s="22"/>
      <c r="K281" s="65"/>
      <c r="L281" s="65"/>
      <c r="M281" s="65"/>
      <c r="N281" s="65"/>
    </row>
    <row r="282" spans="1:14" hidden="1" outlineLevel="1" x14ac:dyDescent="0.25">
      <c r="A282" s="24" t="s">
        <v>368</v>
      </c>
      <c r="D282"/>
      <c r="E282"/>
      <c r="F282"/>
      <c r="G282"/>
      <c r="H282" s="22"/>
      <c r="K282" s="65"/>
      <c r="L282" s="65"/>
      <c r="M282" s="65"/>
      <c r="N282" s="65"/>
    </row>
    <row r="283" spans="1:14" hidden="1" outlineLevel="1" x14ac:dyDescent="0.25">
      <c r="A283" s="24" t="s">
        <v>369</v>
      </c>
      <c r="D283"/>
      <c r="E283"/>
      <c r="F283"/>
      <c r="G283"/>
      <c r="H283" s="22"/>
      <c r="K283" s="65"/>
      <c r="L283" s="65"/>
      <c r="M283" s="65"/>
      <c r="N283" s="65"/>
    </row>
    <row r="284" spans="1:14" hidden="1" outlineLevel="1" x14ac:dyDescent="0.25">
      <c r="A284" s="24" t="s">
        <v>370</v>
      </c>
      <c r="D284"/>
      <c r="E284"/>
      <c r="F284"/>
      <c r="G284"/>
      <c r="H284" s="22"/>
      <c r="K284" s="65"/>
      <c r="L284" s="65"/>
      <c r="M284" s="65"/>
      <c r="N284" s="65"/>
    </row>
    <row r="285" spans="1:14" ht="37.5" collapsed="1" x14ac:dyDescent="0.25">
      <c r="A285" s="35"/>
      <c r="B285" s="35" t="s">
        <v>371</v>
      </c>
      <c r="C285" s="35" t="s">
        <v>1</v>
      </c>
      <c r="D285" s="35" t="s">
        <v>1</v>
      </c>
      <c r="E285" s="35"/>
      <c r="F285" s="36"/>
      <c r="G285" s="37"/>
      <c r="H285" s="22"/>
      <c r="I285" s="28"/>
      <c r="J285" s="28"/>
      <c r="K285" s="28"/>
      <c r="L285" s="28"/>
      <c r="M285" s="30"/>
    </row>
    <row r="286" spans="1:14" ht="18.75" x14ac:dyDescent="0.25">
      <c r="A286" s="66" t="s">
        <v>372</v>
      </c>
      <c r="B286" s="67"/>
      <c r="C286" s="67"/>
      <c r="D286" s="67"/>
      <c r="E286" s="67"/>
      <c r="F286" s="68"/>
      <c r="G286" s="67"/>
      <c r="H286" s="22"/>
      <c r="I286" s="28"/>
      <c r="J286" s="28"/>
      <c r="K286" s="28"/>
      <c r="L286" s="28"/>
      <c r="M286" s="30"/>
    </row>
    <row r="287" spans="1:14" ht="18.75" x14ac:dyDescent="0.25">
      <c r="A287" s="66" t="s">
        <v>373</v>
      </c>
      <c r="B287" s="67"/>
      <c r="C287" s="67"/>
      <c r="D287" s="67"/>
      <c r="E287" s="67"/>
      <c r="F287" s="68"/>
      <c r="G287" s="67"/>
      <c r="H287" s="22"/>
      <c r="I287" s="28"/>
      <c r="J287" s="28"/>
      <c r="K287" s="28"/>
      <c r="L287" s="28"/>
      <c r="M287" s="30"/>
    </row>
    <row r="288" spans="1:14" x14ac:dyDescent="0.25">
      <c r="A288" s="24" t="s">
        <v>374</v>
      </c>
      <c r="B288" s="39" t="s">
        <v>375</v>
      </c>
      <c r="C288" s="69">
        <f>ROW(B38)</f>
        <v>38</v>
      </c>
      <c r="D288" s="60"/>
      <c r="E288" s="60"/>
      <c r="F288" s="60"/>
      <c r="G288" s="60"/>
      <c r="H288" s="22"/>
      <c r="I288" s="39"/>
      <c r="J288" s="69"/>
      <c r="L288" s="60"/>
      <c r="M288" s="60"/>
      <c r="N288" s="60"/>
    </row>
    <row r="289" spans="1:14" x14ac:dyDescent="0.25">
      <c r="A289" s="24" t="s">
        <v>376</v>
      </c>
      <c r="B289" s="39" t="s">
        <v>377</v>
      </c>
      <c r="C289" s="69">
        <f>ROW(B39)</f>
        <v>39</v>
      </c>
      <c r="E289" s="60"/>
      <c r="F289" s="60"/>
      <c r="H289" s="22"/>
      <c r="I289" s="39"/>
      <c r="J289" s="69"/>
      <c r="L289" s="60"/>
      <c r="M289" s="60"/>
    </row>
    <row r="290" spans="1:14" x14ac:dyDescent="0.25">
      <c r="A290" s="24" t="s">
        <v>378</v>
      </c>
      <c r="B290" s="39" t="s">
        <v>379</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25">
      <c r="A291" s="24" t="s">
        <v>380</v>
      </c>
      <c r="B291" s="39" t="s">
        <v>381</v>
      </c>
      <c r="C291" s="69">
        <f>ROW(B52)</f>
        <v>52</v>
      </c>
      <c r="H291" s="22"/>
      <c r="I291" s="39"/>
      <c r="J291" s="69"/>
    </row>
    <row r="292" spans="1:14" x14ac:dyDescent="0.25">
      <c r="A292" s="24" t="s">
        <v>382</v>
      </c>
      <c r="B292" s="39" t="s">
        <v>383</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2"/>
      <c r="I292" s="39"/>
      <c r="J292" s="65"/>
      <c r="K292" s="69"/>
      <c r="L292" s="70"/>
      <c r="N292" s="70"/>
    </row>
    <row r="293" spans="1:14" x14ac:dyDescent="0.25">
      <c r="A293" s="24" t="s">
        <v>384</v>
      </c>
      <c r="B293" s="39" t="s">
        <v>385</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25">
      <c r="A294" s="24" t="s">
        <v>386</v>
      </c>
      <c r="B294" s="39" t="s">
        <v>387</v>
      </c>
      <c r="C294" s="69">
        <f>ROW(B111)</f>
        <v>111</v>
      </c>
      <c r="F294" s="70"/>
      <c r="H294" s="22"/>
      <c r="I294" s="39"/>
      <c r="J294" s="69"/>
      <c r="M294" s="70"/>
    </row>
    <row r="295" spans="1:14" x14ac:dyDescent="0.25">
      <c r="A295" s="24" t="s">
        <v>388</v>
      </c>
      <c r="B295" s="39" t="s">
        <v>389</v>
      </c>
      <c r="C295" s="69">
        <f>ROW(B163)</f>
        <v>163</v>
      </c>
      <c r="E295" s="70"/>
      <c r="F295" s="70"/>
      <c r="H295" s="22"/>
      <c r="I295" s="39"/>
      <c r="J295" s="69"/>
      <c r="L295" s="70"/>
      <c r="M295" s="70"/>
    </row>
    <row r="296" spans="1:14" x14ac:dyDescent="0.25">
      <c r="A296" s="24" t="s">
        <v>390</v>
      </c>
      <c r="B296" s="39" t="s">
        <v>391</v>
      </c>
      <c r="C296" s="69">
        <f>ROW(B137)</f>
        <v>137</v>
      </c>
      <c r="E296" s="70"/>
      <c r="F296" s="70"/>
      <c r="H296" s="22"/>
      <c r="I296" s="39"/>
      <c r="J296" s="69"/>
      <c r="L296" s="70"/>
      <c r="M296" s="70"/>
    </row>
    <row r="297" spans="1:14" ht="30" x14ac:dyDescent="0.25">
      <c r="A297" s="24" t="s">
        <v>392</v>
      </c>
      <c r="B297" s="24" t="s">
        <v>393</v>
      </c>
      <c r="C297" s="69" t="str">
        <f>ROW('C. HTT Harmonised Glossary'!B17)&amp;" for Harmonised Glossary"</f>
        <v>17 for Harmonised Glossary</v>
      </c>
      <c r="E297" s="70"/>
      <c r="H297" s="22"/>
      <c r="J297" s="69"/>
      <c r="L297" s="70"/>
    </row>
    <row r="298" spans="1:14" x14ac:dyDescent="0.25">
      <c r="A298" s="24" t="s">
        <v>394</v>
      </c>
      <c r="B298" s="39" t="s">
        <v>395</v>
      </c>
      <c r="C298" s="69">
        <f>ROW(B65)</f>
        <v>65</v>
      </c>
      <c r="E298" s="70"/>
      <c r="H298" s="22"/>
      <c r="I298" s="39"/>
      <c r="J298" s="69"/>
      <c r="L298" s="70"/>
    </row>
    <row r="299" spans="1:14" x14ac:dyDescent="0.25">
      <c r="A299" s="24" t="s">
        <v>396</v>
      </c>
      <c r="B299" s="39" t="s">
        <v>397</v>
      </c>
      <c r="C299" s="69">
        <f>ROW(B88)</f>
        <v>88</v>
      </c>
      <c r="E299" s="70"/>
      <c r="H299" s="22"/>
      <c r="I299" s="39"/>
      <c r="J299" s="69"/>
      <c r="L299" s="70"/>
    </row>
    <row r="300" spans="1:14" x14ac:dyDescent="0.25">
      <c r="A300" s="24" t="s">
        <v>398</v>
      </c>
      <c r="B300" s="39" t="s">
        <v>399</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hidden="1" outlineLevel="1" x14ac:dyDescent="0.25">
      <c r="A301" s="24" t="s">
        <v>400</v>
      </c>
      <c r="B301" s="39"/>
      <c r="C301" s="69"/>
      <c r="D301" s="69"/>
      <c r="E301" s="70"/>
      <c r="H301" s="22"/>
      <c r="I301" s="39"/>
      <c r="J301" s="69"/>
      <c r="K301" s="69"/>
      <c r="L301" s="70"/>
    </row>
    <row r="302" spans="1:14" hidden="1" outlineLevel="1" x14ac:dyDescent="0.25">
      <c r="A302" s="24" t="s">
        <v>401</v>
      </c>
      <c r="B302" s="39"/>
      <c r="C302" s="69"/>
      <c r="D302" s="69"/>
      <c r="E302" s="70"/>
      <c r="H302" s="22"/>
      <c r="I302" s="39"/>
      <c r="J302" s="69"/>
      <c r="K302" s="69"/>
      <c r="L302" s="70"/>
    </row>
    <row r="303" spans="1:14" hidden="1" outlineLevel="1" x14ac:dyDescent="0.25">
      <c r="A303" s="24" t="s">
        <v>402</v>
      </c>
      <c r="B303" s="39"/>
      <c r="C303" s="69"/>
      <c r="D303" s="69"/>
      <c r="E303" s="70"/>
      <c r="H303" s="22"/>
      <c r="I303" s="39"/>
      <c r="J303" s="69"/>
      <c r="K303" s="69"/>
      <c r="L303" s="70"/>
    </row>
    <row r="304" spans="1:14" hidden="1" outlineLevel="1" x14ac:dyDescent="0.25">
      <c r="A304" s="24" t="s">
        <v>403</v>
      </c>
      <c r="B304" s="39"/>
      <c r="C304" s="69"/>
      <c r="D304" s="69"/>
      <c r="E304" s="70"/>
      <c r="H304" s="22"/>
      <c r="I304" s="39"/>
      <c r="J304" s="69"/>
      <c r="K304" s="69"/>
      <c r="L304" s="70"/>
    </row>
    <row r="305" spans="1:14" hidden="1" outlineLevel="1" x14ac:dyDescent="0.25">
      <c r="A305" s="24" t="s">
        <v>404</v>
      </c>
      <c r="B305" s="39"/>
      <c r="C305" s="69"/>
      <c r="D305" s="69"/>
      <c r="E305" s="70"/>
      <c r="H305" s="22"/>
      <c r="I305" s="39"/>
      <c r="J305" s="69"/>
      <c r="K305" s="69"/>
      <c r="L305" s="70"/>
      <c r="N305" s="53"/>
    </row>
    <row r="306" spans="1:14" hidden="1" outlineLevel="1" x14ac:dyDescent="0.25">
      <c r="A306" s="24" t="s">
        <v>405</v>
      </c>
      <c r="B306" s="39"/>
      <c r="C306" s="69"/>
      <c r="D306" s="69"/>
      <c r="E306" s="70"/>
      <c r="H306" s="22"/>
      <c r="I306" s="39"/>
      <c r="J306" s="69"/>
      <c r="K306" s="69"/>
      <c r="L306" s="70"/>
      <c r="N306" s="53"/>
    </row>
    <row r="307" spans="1:14" hidden="1" outlineLevel="1" x14ac:dyDescent="0.25">
      <c r="A307" s="24" t="s">
        <v>406</v>
      </c>
      <c r="B307" s="39"/>
      <c r="C307" s="69"/>
      <c r="D307" s="69"/>
      <c r="E307" s="70"/>
      <c r="H307" s="22"/>
      <c r="I307" s="39"/>
      <c r="J307" s="69"/>
      <c r="K307" s="69"/>
      <c r="L307" s="70"/>
      <c r="N307" s="53"/>
    </row>
    <row r="308" spans="1:14" hidden="1" outlineLevel="1" x14ac:dyDescent="0.25">
      <c r="A308" s="24" t="s">
        <v>407</v>
      </c>
      <c r="B308" s="39"/>
      <c r="C308" s="69"/>
      <c r="D308" s="69"/>
      <c r="E308" s="70"/>
      <c r="H308" s="22"/>
      <c r="I308" s="39"/>
      <c r="J308" s="69"/>
      <c r="K308" s="69"/>
      <c r="L308" s="70"/>
      <c r="N308" s="53"/>
    </row>
    <row r="309" spans="1:14" hidden="1" outlineLevel="1" x14ac:dyDescent="0.25">
      <c r="A309" s="24" t="s">
        <v>408</v>
      </c>
      <c r="B309" s="39"/>
      <c r="C309" s="69"/>
      <c r="D309" s="69"/>
      <c r="E309" s="70"/>
      <c r="H309" s="22"/>
      <c r="I309" s="39"/>
      <c r="J309" s="69"/>
      <c r="K309" s="69"/>
      <c r="L309" s="70"/>
      <c r="N309" s="53"/>
    </row>
    <row r="310" spans="1:14" hidden="1" outlineLevel="1" x14ac:dyDescent="0.25">
      <c r="A310" s="24" t="s">
        <v>409</v>
      </c>
      <c r="H310" s="22"/>
      <c r="N310" s="53"/>
    </row>
    <row r="311" spans="1:14" ht="37.5" collapsed="1" x14ac:dyDescent="0.25">
      <c r="A311" s="36"/>
      <c r="B311" s="35" t="s">
        <v>27</v>
      </c>
      <c r="C311" s="36"/>
      <c r="D311" s="36"/>
      <c r="E311" s="36"/>
      <c r="F311" s="36"/>
      <c r="G311" s="37"/>
      <c r="H311" s="22"/>
      <c r="I311" s="28"/>
      <c r="J311" s="30"/>
      <c r="K311" s="30"/>
      <c r="L311" s="30"/>
      <c r="M311" s="30"/>
      <c r="N311" s="53"/>
    </row>
    <row r="312" spans="1:14" x14ac:dyDescent="0.25">
      <c r="A312" s="24" t="s">
        <v>5</v>
      </c>
      <c r="B312" s="47" t="s">
        <v>410</v>
      </c>
      <c r="H312" s="22"/>
      <c r="I312" s="47"/>
      <c r="J312" s="69"/>
      <c r="N312" s="53"/>
    </row>
    <row r="313" spans="1:14" hidden="1" outlineLevel="1" x14ac:dyDescent="0.25">
      <c r="A313" s="24" t="s">
        <v>411</v>
      </c>
      <c r="B313" s="47"/>
      <c r="C313" s="69"/>
      <c r="H313" s="22"/>
      <c r="I313" s="47"/>
      <c r="J313" s="69"/>
      <c r="N313" s="53"/>
    </row>
    <row r="314" spans="1:14" hidden="1" outlineLevel="1" x14ac:dyDescent="0.25">
      <c r="A314" s="24" t="s">
        <v>412</v>
      </c>
      <c r="B314" s="47"/>
      <c r="C314" s="69"/>
      <c r="H314" s="22"/>
      <c r="I314" s="47"/>
      <c r="J314" s="69"/>
      <c r="N314" s="53"/>
    </row>
    <row r="315" spans="1:14" hidden="1" outlineLevel="1" x14ac:dyDescent="0.25">
      <c r="A315" s="24" t="s">
        <v>413</v>
      </c>
      <c r="B315" s="47"/>
      <c r="C315" s="69"/>
      <c r="H315" s="22"/>
      <c r="I315" s="47"/>
      <c r="J315" s="69"/>
      <c r="N315" s="53"/>
    </row>
    <row r="316" spans="1:14" hidden="1" outlineLevel="1" x14ac:dyDescent="0.25">
      <c r="A316" s="24" t="s">
        <v>414</v>
      </c>
      <c r="B316" s="47"/>
      <c r="C316" s="69"/>
      <c r="H316" s="22"/>
      <c r="I316" s="47"/>
      <c r="J316" s="69"/>
      <c r="N316" s="53"/>
    </row>
    <row r="317" spans="1:14" hidden="1" outlineLevel="1" x14ac:dyDescent="0.25">
      <c r="A317" s="24" t="s">
        <v>415</v>
      </c>
      <c r="B317" s="47"/>
      <c r="C317" s="69"/>
      <c r="H317" s="22"/>
      <c r="I317" s="47"/>
      <c r="J317" s="69"/>
      <c r="N317" s="53"/>
    </row>
    <row r="318" spans="1:14" hidden="1" outlineLevel="1" x14ac:dyDescent="0.25">
      <c r="A318" s="24" t="s">
        <v>416</v>
      </c>
      <c r="B318" s="47"/>
      <c r="C318" s="69"/>
      <c r="H318" s="22"/>
      <c r="I318" s="47"/>
      <c r="J318" s="69"/>
      <c r="N318" s="53"/>
    </row>
    <row r="319" spans="1:14" ht="18.75" collapsed="1" x14ac:dyDescent="0.25">
      <c r="A319" s="36"/>
      <c r="B319" s="35" t="s">
        <v>28</v>
      </c>
      <c r="C319" s="36"/>
      <c r="D319" s="36"/>
      <c r="E319" s="36"/>
      <c r="F319" s="36"/>
      <c r="G319" s="37"/>
      <c r="H319" s="22"/>
      <c r="I319" s="28"/>
      <c r="J319" s="30"/>
      <c r="K319" s="30"/>
      <c r="L319" s="30"/>
      <c r="M319" s="30"/>
      <c r="N319" s="53"/>
    </row>
    <row r="320" spans="1:14" ht="15" hidden="1" customHeight="1" outlineLevel="1" x14ac:dyDescent="0.25">
      <c r="A320" s="43"/>
      <c r="B320" s="44" t="s">
        <v>417</v>
      </c>
      <c r="C320" s="43"/>
      <c r="D320" s="43"/>
      <c r="E320" s="45"/>
      <c r="F320" s="46"/>
      <c r="G320" s="46"/>
      <c r="H320" s="22"/>
      <c r="L320" s="22"/>
      <c r="M320" s="22"/>
      <c r="N320" s="53"/>
    </row>
    <row r="321" spans="1:14" hidden="1" outlineLevel="1" x14ac:dyDescent="0.25">
      <c r="A321" s="24" t="s">
        <v>418</v>
      </c>
      <c r="B321" s="39" t="s">
        <v>419</v>
      </c>
      <c r="C321" s="39"/>
      <c r="H321" s="22"/>
      <c r="I321" s="53"/>
      <c r="J321" s="53"/>
      <c r="K321" s="53"/>
      <c r="L321" s="53"/>
      <c r="M321" s="53"/>
      <c r="N321" s="53"/>
    </row>
    <row r="322" spans="1:14" hidden="1" outlineLevel="1" x14ac:dyDescent="0.25">
      <c r="A322" s="24" t="s">
        <v>420</v>
      </c>
      <c r="B322" s="39" t="s">
        <v>421</v>
      </c>
      <c r="C322" s="39"/>
      <c r="H322" s="22"/>
      <c r="I322" s="53"/>
      <c r="J322" s="53"/>
      <c r="K322" s="53"/>
      <c r="L322" s="53"/>
      <c r="M322" s="53"/>
      <c r="N322" s="53"/>
    </row>
    <row r="323" spans="1:14" hidden="1" outlineLevel="1" x14ac:dyDescent="0.25">
      <c r="A323" s="24" t="s">
        <v>422</v>
      </c>
      <c r="B323" s="39" t="s">
        <v>423</v>
      </c>
      <c r="C323" s="39"/>
      <c r="H323" s="22"/>
      <c r="I323" s="53"/>
      <c r="J323" s="53"/>
      <c r="K323" s="53"/>
      <c r="L323" s="53"/>
      <c r="M323" s="53"/>
      <c r="N323" s="53"/>
    </row>
    <row r="324" spans="1:14" hidden="1" outlineLevel="1" x14ac:dyDescent="0.25">
      <c r="A324" s="24" t="s">
        <v>424</v>
      </c>
      <c r="B324" s="39" t="s">
        <v>425</v>
      </c>
      <c r="H324" s="22"/>
      <c r="I324" s="53"/>
      <c r="J324" s="53"/>
      <c r="K324" s="53"/>
      <c r="L324" s="53"/>
      <c r="M324" s="53"/>
      <c r="N324" s="53"/>
    </row>
    <row r="325" spans="1:14" hidden="1" outlineLevel="1" x14ac:dyDescent="0.25">
      <c r="A325" s="24" t="s">
        <v>426</v>
      </c>
      <c r="B325" s="39" t="s">
        <v>427</v>
      </c>
      <c r="H325" s="22"/>
      <c r="I325" s="53"/>
      <c r="J325" s="53"/>
      <c r="K325" s="53"/>
      <c r="L325" s="53"/>
      <c r="M325" s="53"/>
      <c r="N325" s="53"/>
    </row>
    <row r="326" spans="1:14" hidden="1" outlineLevel="1" x14ac:dyDescent="0.25">
      <c r="A326" s="24" t="s">
        <v>428</v>
      </c>
      <c r="B326" s="39" t="s">
        <v>429</v>
      </c>
      <c r="H326" s="22"/>
      <c r="I326" s="53"/>
      <c r="J326" s="53"/>
      <c r="K326" s="53"/>
      <c r="L326" s="53"/>
      <c r="M326" s="53"/>
      <c r="N326" s="53"/>
    </row>
    <row r="327" spans="1:14" hidden="1" outlineLevel="1" x14ac:dyDescent="0.25">
      <c r="A327" s="24" t="s">
        <v>430</v>
      </c>
      <c r="B327" s="39" t="s">
        <v>431</v>
      </c>
      <c r="H327" s="22"/>
      <c r="I327" s="53"/>
      <c r="J327" s="53"/>
      <c r="K327" s="53"/>
      <c r="L327" s="53"/>
      <c r="M327" s="53"/>
      <c r="N327" s="53"/>
    </row>
    <row r="328" spans="1:14" hidden="1" outlineLevel="1" x14ac:dyDescent="0.25">
      <c r="A328" s="24" t="s">
        <v>432</v>
      </c>
      <c r="B328" s="39" t="s">
        <v>433</v>
      </c>
      <c r="H328" s="22"/>
      <c r="I328" s="53"/>
      <c r="J328" s="53"/>
      <c r="K328" s="53"/>
      <c r="L328" s="53"/>
      <c r="M328" s="53"/>
      <c r="N328" s="53"/>
    </row>
    <row r="329" spans="1:14" hidden="1" outlineLevel="1" x14ac:dyDescent="0.25">
      <c r="A329" s="24" t="s">
        <v>434</v>
      </c>
      <c r="B329" s="39" t="s">
        <v>435</v>
      </c>
      <c r="H329" s="22"/>
      <c r="I329" s="53"/>
      <c r="J329" s="53"/>
      <c r="K329" s="53"/>
      <c r="L329" s="53"/>
      <c r="M329" s="53"/>
      <c r="N329" s="53"/>
    </row>
    <row r="330" spans="1:14" hidden="1" outlineLevel="1" x14ac:dyDescent="0.25">
      <c r="A330" s="24" t="s">
        <v>436</v>
      </c>
      <c r="B330" s="52" t="s">
        <v>437</v>
      </c>
      <c r="H330" s="22"/>
      <c r="I330" s="53"/>
      <c r="J330" s="53"/>
      <c r="K330" s="53"/>
      <c r="L330" s="53"/>
      <c r="M330" s="53"/>
      <c r="N330" s="53"/>
    </row>
    <row r="331" spans="1:14" hidden="1" outlineLevel="1" x14ac:dyDescent="0.25">
      <c r="A331" s="24" t="s">
        <v>438</v>
      </c>
      <c r="B331" s="52" t="s">
        <v>437</v>
      </c>
      <c r="H331" s="22"/>
      <c r="I331" s="53"/>
      <c r="J331" s="53"/>
      <c r="K331" s="53"/>
      <c r="L331" s="53"/>
      <c r="M331" s="53"/>
      <c r="N331" s="53"/>
    </row>
    <row r="332" spans="1:14" hidden="1" outlineLevel="1" x14ac:dyDescent="0.25">
      <c r="A332" s="24" t="s">
        <v>439</v>
      </c>
      <c r="B332" s="52" t="s">
        <v>437</v>
      </c>
      <c r="H332" s="22"/>
      <c r="I332" s="53"/>
      <c r="J332" s="53"/>
      <c r="K332" s="53"/>
      <c r="L332" s="53"/>
      <c r="M332" s="53"/>
      <c r="N332" s="53"/>
    </row>
    <row r="333" spans="1:14" hidden="1" outlineLevel="1" x14ac:dyDescent="0.25">
      <c r="A333" s="24" t="s">
        <v>440</v>
      </c>
      <c r="B333" s="52" t="s">
        <v>437</v>
      </c>
      <c r="H333" s="22"/>
      <c r="I333" s="53"/>
      <c r="J333" s="53"/>
      <c r="K333" s="53"/>
      <c r="L333" s="53"/>
      <c r="M333" s="53"/>
      <c r="N333" s="53"/>
    </row>
    <row r="334" spans="1:14" hidden="1" outlineLevel="1" x14ac:dyDescent="0.25">
      <c r="A334" s="24" t="s">
        <v>441</v>
      </c>
      <c r="B334" s="52" t="s">
        <v>437</v>
      </c>
      <c r="H334" s="22"/>
      <c r="I334" s="53"/>
      <c r="J334" s="53"/>
      <c r="K334" s="53"/>
      <c r="L334" s="53"/>
      <c r="M334" s="53"/>
      <c r="N334" s="53"/>
    </row>
    <row r="335" spans="1:14" hidden="1" outlineLevel="1" x14ac:dyDescent="0.25">
      <c r="A335" s="24" t="s">
        <v>442</v>
      </c>
      <c r="B335" s="52" t="s">
        <v>437</v>
      </c>
      <c r="H335" s="22"/>
      <c r="I335" s="53"/>
      <c r="J335" s="53"/>
      <c r="K335" s="53"/>
      <c r="L335" s="53"/>
      <c r="M335" s="53"/>
      <c r="N335" s="53"/>
    </row>
    <row r="336" spans="1:14" hidden="1" outlineLevel="1" x14ac:dyDescent="0.25">
      <c r="A336" s="24" t="s">
        <v>443</v>
      </c>
      <c r="B336" s="52" t="s">
        <v>437</v>
      </c>
      <c r="H336" s="22"/>
      <c r="I336" s="53"/>
      <c r="J336" s="53"/>
      <c r="K336" s="53"/>
      <c r="L336" s="53"/>
      <c r="M336" s="53"/>
      <c r="N336" s="53"/>
    </row>
    <row r="337" spans="1:14" hidden="1" outlineLevel="1" x14ac:dyDescent="0.25">
      <c r="A337" s="24" t="s">
        <v>444</v>
      </c>
      <c r="B337" s="52" t="s">
        <v>437</v>
      </c>
      <c r="H337" s="22"/>
      <c r="I337" s="53"/>
      <c r="J337" s="53"/>
      <c r="K337" s="53"/>
      <c r="L337" s="53"/>
      <c r="M337" s="53"/>
      <c r="N337" s="53"/>
    </row>
    <row r="338" spans="1:14" hidden="1" outlineLevel="1" x14ac:dyDescent="0.25">
      <c r="A338" s="24" t="s">
        <v>445</v>
      </c>
      <c r="B338" s="52" t="s">
        <v>437</v>
      </c>
      <c r="H338" s="22"/>
      <c r="I338" s="53"/>
      <c r="J338" s="53"/>
      <c r="K338" s="53"/>
      <c r="L338" s="53"/>
      <c r="M338" s="53"/>
      <c r="N338" s="53"/>
    </row>
    <row r="339" spans="1:14" hidden="1" outlineLevel="1" x14ac:dyDescent="0.25">
      <c r="A339" s="24" t="s">
        <v>446</v>
      </c>
      <c r="B339" s="52" t="s">
        <v>437</v>
      </c>
      <c r="H339" s="22"/>
      <c r="I339" s="53"/>
      <c r="J339" s="53"/>
      <c r="K339" s="53"/>
      <c r="L339" s="53"/>
      <c r="M339" s="53"/>
      <c r="N339" s="53"/>
    </row>
    <row r="340" spans="1:14" hidden="1" outlineLevel="1" x14ac:dyDescent="0.25">
      <c r="A340" s="24" t="s">
        <v>447</v>
      </c>
      <c r="B340" s="52" t="s">
        <v>437</v>
      </c>
      <c r="H340" s="22"/>
      <c r="I340" s="53"/>
      <c r="J340" s="53"/>
      <c r="K340" s="53"/>
      <c r="L340" s="53"/>
      <c r="M340" s="53"/>
      <c r="N340" s="53"/>
    </row>
    <row r="341" spans="1:14" hidden="1" outlineLevel="1" x14ac:dyDescent="0.25">
      <c r="A341" s="24" t="s">
        <v>448</v>
      </c>
      <c r="B341" s="52" t="s">
        <v>437</v>
      </c>
      <c r="H341" s="22"/>
      <c r="I341" s="53"/>
      <c r="J341" s="53"/>
      <c r="K341" s="53"/>
      <c r="L341" s="53"/>
      <c r="M341" s="53"/>
      <c r="N341" s="53"/>
    </row>
    <row r="342" spans="1:14" hidden="1" outlineLevel="1" x14ac:dyDescent="0.25">
      <c r="A342" s="24" t="s">
        <v>449</v>
      </c>
      <c r="B342" s="52" t="s">
        <v>437</v>
      </c>
      <c r="H342" s="22"/>
      <c r="I342" s="53"/>
      <c r="J342" s="53"/>
      <c r="K342" s="53"/>
      <c r="L342" s="53"/>
      <c r="M342" s="53"/>
      <c r="N342" s="53"/>
    </row>
    <row r="343" spans="1:14" hidden="1" outlineLevel="1" x14ac:dyDescent="0.25">
      <c r="A343" s="24" t="s">
        <v>450</v>
      </c>
      <c r="B343" s="52" t="s">
        <v>437</v>
      </c>
      <c r="H343" s="22"/>
      <c r="I343" s="53"/>
      <c r="J343" s="53"/>
      <c r="K343" s="53"/>
      <c r="L343" s="53"/>
      <c r="M343" s="53"/>
      <c r="N343" s="53"/>
    </row>
    <row r="344" spans="1:14" hidden="1" outlineLevel="1" x14ac:dyDescent="0.25">
      <c r="A344" s="24" t="s">
        <v>451</v>
      </c>
      <c r="B344" s="52" t="s">
        <v>437</v>
      </c>
      <c r="H344" s="22"/>
      <c r="I344" s="53"/>
      <c r="J344" s="53"/>
      <c r="K344" s="53"/>
      <c r="L344" s="53"/>
      <c r="M344" s="53"/>
      <c r="N344" s="53"/>
    </row>
    <row r="345" spans="1:14" hidden="1" outlineLevel="1" x14ac:dyDescent="0.25">
      <c r="A345" s="24" t="s">
        <v>452</v>
      </c>
      <c r="B345" s="52" t="s">
        <v>437</v>
      </c>
      <c r="H345" s="22"/>
      <c r="I345" s="53"/>
      <c r="J345" s="53"/>
      <c r="K345" s="53"/>
      <c r="L345" s="53"/>
      <c r="M345" s="53"/>
      <c r="N345" s="53"/>
    </row>
    <row r="346" spans="1:14" hidden="1" outlineLevel="1" x14ac:dyDescent="0.25">
      <c r="A346" s="24" t="s">
        <v>453</v>
      </c>
      <c r="B346" s="52" t="s">
        <v>437</v>
      </c>
      <c r="H346" s="22"/>
      <c r="I346" s="53"/>
      <c r="J346" s="53"/>
      <c r="K346" s="53"/>
      <c r="L346" s="53"/>
      <c r="M346" s="53"/>
      <c r="N346" s="53"/>
    </row>
    <row r="347" spans="1:14" hidden="1" outlineLevel="1" x14ac:dyDescent="0.25">
      <c r="A347" s="24" t="s">
        <v>454</v>
      </c>
      <c r="B347" s="52" t="s">
        <v>437</v>
      </c>
      <c r="H347" s="22"/>
      <c r="I347" s="53"/>
      <c r="J347" s="53"/>
      <c r="K347" s="53"/>
      <c r="L347" s="53"/>
      <c r="M347" s="53"/>
      <c r="N347" s="53"/>
    </row>
    <row r="348" spans="1:14" hidden="1" outlineLevel="1" x14ac:dyDescent="0.25">
      <c r="A348" s="24" t="s">
        <v>455</v>
      </c>
      <c r="B348" s="52" t="s">
        <v>437</v>
      </c>
      <c r="H348" s="22"/>
      <c r="I348" s="53"/>
      <c r="J348" s="53"/>
      <c r="K348" s="53"/>
      <c r="L348" s="53"/>
      <c r="M348" s="53"/>
      <c r="N348" s="53"/>
    </row>
    <row r="349" spans="1:14" hidden="1" outlineLevel="1" x14ac:dyDescent="0.25">
      <c r="A349" s="24" t="s">
        <v>456</v>
      </c>
      <c r="B349" s="52" t="s">
        <v>437</v>
      </c>
      <c r="H349" s="22"/>
      <c r="I349" s="53"/>
      <c r="J349" s="53"/>
      <c r="K349" s="53"/>
      <c r="L349" s="53"/>
      <c r="M349" s="53"/>
      <c r="N349" s="53"/>
    </row>
    <row r="350" spans="1:14" hidden="1" outlineLevel="1" x14ac:dyDescent="0.25">
      <c r="A350" s="24" t="s">
        <v>457</v>
      </c>
      <c r="B350" s="52" t="s">
        <v>437</v>
      </c>
      <c r="H350" s="22"/>
      <c r="I350" s="53"/>
      <c r="J350" s="53"/>
      <c r="K350" s="53"/>
      <c r="L350" s="53"/>
      <c r="M350" s="53"/>
      <c r="N350" s="53"/>
    </row>
    <row r="351" spans="1:14" hidden="1" outlineLevel="1" x14ac:dyDescent="0.25">
      <c r="A351" s="24" t="s">
        <v>458</v>
      </c>
      <c r="B351" s="52" t="s">
        <v>437</v>
      </c>
      <c r="H351" s="22"/>
      <c r="I351" s="53"/>
      <c r="J351" s="53"/>
      <c r="K351" s="53"/>
      <c r="L351" s="53"/>
      <c r="M351" s="53"/>
      <c r="N351" s="53"/>
    </row>
    <row r="352" spans="1:14" hidden="1" outlineLevel="1" x14ac:dyDescent="0.25">
      <c r="A352" s="24" t="s">
        <v>459</v>
      </c>
      <c r="B352" s="52" t="s">
        <v>437</v>
      </c>
      <c r="H352" s="22"/>
      <c r="I352" s="53"/>
      <c r="J352" s="53"/>
      <c r="K352" s="53"/>
      <c r="L352" s="53"/>
      <c r="M352" s="53"/>
      <c r="N352" s="53"/>
    </row>
    <row r="353" spans="1:14" hidden="1" outlineLevel="1" x14ac:dyDescent="0.25">
      <c r="A353" s="24" t="s">
        <v>460</v>
      </c>
      <c r="B353" s="52" t="s">
        <v>437</v>
      </c>
      <c r="H353" s="22"/>
      <c r="I353" s="53"/>
      <c r="J353" s="53"/>
      <c r="K353" s="53"/>
      <c r="L353" s="53"/>
      <c r="M353" s="53"/>
      <c r="N353" s="53"/>
    </row>
    <row r="354" spans="1:14" hidden="1" outlineLevel="1" x14ac:dyDescent="0.25">
      <c r="A354" s="24" t="s">
        <v>461</v>
      </c>
      <c r="B354" s="52" t="s">
        <v>437</v>
      </c>
      <c r="H354" s="22"/>
      <c r="I354" s="53"/>
      <c r="J354" s="53"/>
      <c r="K354" s="53"/>
      <c r="L354" s="53"/>
      <c r="M354" s="53"/>
      <c r="N354" s="53"/>
    </row>
    <row r="355" spans="1:14" hidden="1" outlineLevel="1" x14ac:dyDescent="0.25">
      <c r="A355" s="24" t="s">
        <v>462</v>
      </c>
      <c r="B355" s="52" t="s">
        <v>437</v>
      </c>
      <c r="H355" s="22"/>
      <c r="I355" s="53"/>
      <c r="J355" s="53"/>
      <c r="K355" s="53"/>
      <c r="L355" s="53"/>
      <c r="M355" s="53"/>
      <c r="N355" s="53"/>
    </row>
    <row r="356" spans="1:14" hidden="1" outlineLevel="1" x14ac:dyDescent="0.25">
      <c r="A356" s="24" t="s">
        <v>463</v>
      </c>
      <c r="B356" s="52" t="s">
        <v>437</v>
      </c>
      <c r="H356" s="22"/>
      <c r="I356" s="53"/>
      <c r="J356" s="53"/>
      <c r="K356" s="53"/>
      <c r="L356" s="53"/>
      <c r="M356" s="53"/>
      <c r="N356" s="53"/>
    </row>
    <row r="357" spans="1:14" hidden="1" outlineLevel="1" x14ac:dyDescent="0.25">
      <c r="A357" s="24" t="s">
        <v>464</v>
      </c>
      <c r="B357" s="52" t="s">
        <v>437</v>
      </c>
      <c r="H357" s="22"/>
      <c r="I357" s="53"/>
      <c r="J357" s="53"/>
      <c r="K357" s="53"/>
      <c r="L357" s="53"/>
      <c r="M357" s="53"/>
      <c r="N357" s="53"/>
    </row>
    <row r="358" spans="1:14" hidden="1" outlineLevel="1" x14ac:dyDescent="0.25">
      <c r="A358" s="24" t="s">
        <v>465</v>
      </c>
      <c r="B358" s="52" t="s">
        <v>437</v>
      </c>
      <c r="H358" s="22"/>
      <c r="I358" s="53"/>
      <c r="J358" s="53"/>
      <c r="K358" s="53"/>
      <c r="L358" s="53"/>
      <c r="M358" s="53"/>
      <c r="N358" s="53"/>
    </row>
    <row r="359" spans="1:14" hidden="1" outlineLevel="1" x14ac:dyDescent="0.25">
      <c r="A359" s="24" t="s">
        <v>466</v>
      </c>
      <c r="B359" s="52" t="s">
        <v>437</v>
      </c>
      <c r="H359" s="22"/>
      <c r="I359" s="53"/>
      <c r="J359" s="53"/>
      <c r="K359" s="53"/>
      <c r="L359" s="53"/>
      <c r="M359" s="53"/>
      <c r="N359" s="53"/>
    </row>
    <row r="360" spans="1:14" hidden="1" outlineLevel="1" x14ac:dyDescent="0.25">
      <c r="A360" s="24" t="s">
        <v>467</v>
      </c>
      <c r="B360" s="52" t="s">
        <v>437</v>
      </c>
      <c r="H360" s="22"/>
      <c r="I360" s="53"/>
      <c r="J360" s="53"/>
      <c r="K360" s="53"/>
      <c r="L360" s="53"/>
      <c r="M360" s="53"/>
      <c r="N360" s="53"/>
    </row>
    <row r="361" spans="1:14" hidden="1" outlineLevel="1" x14ac:dyDescent="0.25">
      <c r="A361" s="24" t="s">
        <v>468</v>
      </c>
      <c r="B361" s="52" t="s">
        <v>437</v>
      </c>
      <c r="H361" s="22"/>
      <c r="I361" s="53"/>
      <c r="J361" s="53"/>
      <c r="K361" s="53"/>
      <c r="L361" s="53"/>
      <c r="M361" s="53"/>
      <c r="N361" s="53"/>
    </row>
    <row r="362" spans="1:14" hidden="1" outlineLevel="1" x14ac:dyDescent="0.25">
      <c r="A362" s="24" t="s">
        <v>469</v>
      </c>
      <c r="B362" s="52" t="s">
        <v>437</v>
      </c>
      <c r="H362" s="22"/>
      <c r="I362" s="53"/>
      <c r="J362" s="53"/>
      <c r="K362" s="53"/>
      <c r="L362" s="53"/>
      <c r="M362" s="53"/>
      <c r="N362" s="53"/>
    </row>
    <row r="363" spans="1:14" hidden="1" outlineLevel="1" x14ac:dyDescent="0.25">
      <c r="A363" s="24" t="s">
        <v>470</v>
      </c>
      <c r="B363" s="52" t="s">
        <v>437</v>
      </c>
      <c r="H363" s="22"/>
      <c r="I363" s="53"/>
      <c r="J363" s="53"/>
      <c r="K363" s="53"/>
      <c r="L363" s="53"/>
      <c r="M363" s="53"/>
      <c r="N363" s="53"/>
    </row>
    <row r="364" spans="1:14" hidden="1" outlineLevel="1" x14ac:dyDescent="0.25">
      <c r="A364" s="24" t="s">
        <v>471</v>
      </c>
      <c r="B364" s="52" t="s">
        <v>437</v>
      </c>
      <c r="H364" s="22"/>
      <c r="I364" s="53"/>
      <c r="J364" s="53"/>
      <c r="K364" s="53"/>
      <c r="L364" s="53"/>
      <c r="M364" s="53"/>
      <c r="N364" s="53"/>
    </row>
    <row r="365" spans="1:14" hidden="1" outlineLevel="1" x14ac:dyDescent="0.25">
      <c r="A365" s="24" t="s">
        <v>472</v>
      </c>
      <c r="B365" s="52" t="s">
        <v>437</v>
      </c>
      <c r="H365" s="22"/>
      <c r="I365" s="53"/>
      <c r="J365" s="53"/>
      <c r="K365" s="53"/>
      <c r="L365" s="53"/>
      <c r="M365" s="53"/>
      <c r="N365" s="53"/>
    </row>
    <row r="366" spans="1:14" collapsed="1"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1:14" x14ac:dyDescent="0.25">
      <c r="A369" s="53"/>
      <c r="B369" s="53"/>
      <c r="C369" s="53"/>
      <c r="D369" s="53"/>
      <c r="E369" s="53"/>
      <c r="F369" s="53"/>
      <c r="G369" s="53"/>
      <c r="H369" s="22"/>
      <c r="I369" s="53"/>
      <c r="J369" s="53"/>
      <c r="K369" s="53"/>
      <c r="L369" s="53"/>
      <c r="M369" s="53"/>
      <c r="N369" s="53"/>
    </row>
    <row r="370" spans="1:14" x14ac:dyDescent="0.25">
      <c r="A370" s="53"/>
      <c r="B370" s="53"/>
      <c r="C370" s="53"/>
      <c r="D370" s="53"/>
      <c r="E370" s="53"/>
      <c r="F370" s="53"/>
      <c r="G370" s="53"/>
      <c r="H370" s="22"/>
      <c r="I370" s="53"/>
      <c r="J370" s="53"/>
      <c r="K370" s="53"/>
      <c r="L370" s="53"/>
      <c r="M370" s="53"/>
      <c r="N370" s="53"/>
    </row>
    <row r="371" spans="1:14" x14ac:dyDescent="0.25">
      <c r="A371" s="53"/>
      <c r="B371" s="53"/>
      <c r="C371" s="53"/>
      <c r="D371" s="53"/>
      <c r="E371" s="53"/>
      <c r="F371" s="53"/>
      <c r="G371" s="53"/>
      <c r="H371" s="22"/>
      <c r="I371" s="53"/>
      <c r="J371" s="53"/>
      <c r="K371" s="53"/>
      <c r="L371" s="53"/>
      <c r="M371" s="53"/>
      <c r="N371" s="53"/>
    </row>
    <row r="372" spans="1:14" x14ac:dyDescent="0.25">
      <c r="A372" s="53"/>
      <c r="B372" s="53"/>
      <c r="C372" s="53"/>
      <c r="D372" s="53"/>
      <c r="E372" s="53"/>
      <c r="F372" s="53"/>
      <c r="G372" s="53"/>
      <c r="H372" s="22"/>
      <c r="I372" s="53"/>
      <c r="J372" s="53"/>
      <c r="K372" s="53"/>
      <c r="L372" s="53"/>
      <c r="M372" s="53"/>
      <c r="N372" s="53"/>
    </row>
    <row r="373" spans="1:14" x14ac:dyDescent="0.25">
      <c r="A373" s="53"/>
      <c r="B373" s="53"/>
      <c r="C373" s="53"/>
      <c r="D373" s="53"/>
      <c r="E373" s="53"/>
      <c r="F373" s="53"/>
      <c r="G373" s="53"/>
      <c r="H373" s="22"/>
      <c r="I373" s="53"/>
      <c r="J373" s="53"/>
      <c r="K373" s="53"/>
      <c r="L373" s="53"/>
      <c r="M373" s="53"/>
      <c r="N373" s="53"/>
    </row>
    <row r="374" spans="1:14" x14ac:dyDescent="0.25">
      <c r="A374" s="53"/>
      <c r="B374" s="53"/>
      <c r="C374" s="53"/>
      <c r="D374" s="53"/>
      <c r="E374" s="53"/>
      <c r="F374" s="53"/>
      <c r="G374" s="53"/>
      <c r="H374" s="22"/>
      <c r="I374" s="53"/>
      <c r="J374" s="53"/>
      <c r="K374" s="53"/>
      <c r="L374" s="53"/>
      <c r="M374" s="53"/>
      <c r="N374" s="53"/>
    </row>
    <row r="375" spans="1:14" x14ac:dyDescent="0.25">
      <c r="A375" s="53"/>
      <c r="B375" s="53"/>
      <c r="C375" s="53"/>
      <c r="D375" s="53"/>
      <c r="E375" s="53"/>
      <c r="F375" s="53"/>
      <c r="G375" s="53"/>
      <c r="H375" s="22"/>
      <c r="I375" s="53"/>
      <c r="J375" s="53"/>
      <c r="K375" s="53"/>
      <c r="L375" s="53"/>
      <c r="M375" s="53"/>
      <c r="N375" s="53"/>
    </row>
    <row r="376" spans="1:14" x14ac:dyDescent="0.25">
      <c r="A376" s="53"/>
      <c r="B376" s="53"/>
      <c r="C376" s="53"/>
      <c r="D376" s="53"/>
      <c r="E376" s="53"/>
      <c r="F376" s="53"/>
      <c r="G376" s="53"/>
      <c r="H376" s="22"/>
      <c r="I376" s="53"/>
      <c r="J376" s="53"/>
      <c r="K376" s="53"/>
      <c r="L376" s="53"/>
      <c r="M376" s="53"/>
      <c r="N376" s="53"/>
    </row>
    <row r="377" spans="1:14" x14ac:dyDescent="0.25">
      <c r="A377" s="53"/>
      <c r="B377" s="53"/>
      <c r="C377" s="53"/>
      <c r="D377" s="53"/>
      <c r="E377" s="53"/>
      <c r="F377" s="53"/>
      <c r="G377" s="53"/>
      <c r="H377" s="22"/>
      <c r="I377" s="53"/>
      <c r="J377" s="53"/>
      <c r="K377" s="53"/>
      <c r="L377" s="53"/>
      <c r="M377" s="53"/>
      <c r="N377" s="53"/>
    </row>
    <row r="378" spans="1:14" x14ac:dyDescent="0.25">
      <c r="A378" s="53"/>
      <c r="B378" s="53"/>
      <c r="C378" s="53"/>
      <c r="D378" s="53"/>
      <c r="E378" s="53"/>
      <c r="F378" s="53"/>
      <c r="G378" s="53"/>
      <c r="H378" s="22"/>
      <c r="I378" s="53"/>
      <c r="J378" s="53"/>
      <c r="K378" s="53"/>
      <c r="L378" s="53"/>
      <c r="M378" s="53"/>
      <c r="N378" s="53"/>
    </row>
    <row r="379" spans="1:14" x14ac:dyDescent="0.25">
      <c r="A379" s="53"/>
      <c r="B379" s="53"/>
      <c r="C379" s="53"/>
      <c r="D379" s="53"/>
      <c r="E379" s="53"/>
      <c r="F379" s="53"/>
      <c r="G379" s="53"/>
      <c r="H379" s="22"/>
      <c r="I379" s="53"/>
      <c r="J379" s="53"/>
      <c r="K379" s="53"/>
      <c r="L379" s="53"/>
      <c r="M379" s="53"/>
      <c r="N379" s="53"/>
    </row>
    <row r="380" spans="1:14" x14ac:dyDescent="0.25">
      <c r="A380" s="53"/>
      <c r="B380" s="53"/>
      <c r="C380" s="53"/>
      <c r="D380" s="53"/>
      <c r="E380" s="53"/>
      <c r="F380" s="53"/>
      <c r="G380" s="53"/>
      <c r="H380" s="22"/>
      <c r="I380" s="53"/>
      <c r="J380" s="53"/>
      <c r="K380" s="53"/>
      <c r="L380" s="53"/>
      <c r="M380" s="53"/>
      <c r="N380" s="53"/>
    </row>
    <row r="381" spans="1:14" x14ac:dyDescent="0.25">
      <c r="A381" s="53"/>
      <c r="B381" s="53"/>
      <c r="C381" s="53"/>
      <c r="D381" s="53"/>
      <c r="E381" s="53"/>
      <c r="F381" s="53"/>
      <c r="G381" s="53"/>
      <c r="H381" s="22"/>
      <c r="I381" s="53"/>
      <c r="J381" s="53"/>
      <c r="K381" s="53"/>
      <c r="L381" s="53"/>
      <c r="M381" s="53"/>
      <c r="N381" s="53"/>
    </row>
    <row r="382" spans="1:14" x14ac:dyDescent="0.25">
      <c r="A382" s="53"/>
      <c r="B382" s="53"/>
      <c r="C382" s="53"/>
      <c r="D382" s="53"/>
      <c r="E382" s="53"/>
      <c r="F382" s="53"/>
      <c r="G382" s="53"/>
      <c r="H382" s="22"/>
      <c r="I382" s="53"/>
      <c r="J382" s="53"/>
      <c r="K382" s="53"/>
      <c r="L382" s="53"/>
      <c r="M382" s="53"/>
      <c r="N382" s="53"/>
    </row>
    <row r="383" spans="1:14" x14ac:dyDescent="0.25">
      <c r="A383" s="53"/>
      <c r="B383" s="53"/>
      <c r="C383" s="53"/>
      <c r="D383" s="53"/>
      <c r="E383" s="53"/>
      <c r="F383" s="53"/>
      <c r="G383" s="53"/>
      <c r="H383" s="22"/>
      <c r="I383" s="53"/>
      <c r="J383" s="53"/>
      <c r="K383" s="53"/>
      <c r="L383" s="53"/>
      <c r="M383" s="53"/>
      <c r="N383" s="53"/>
    </row>
    <row r="384" spans="1:14" x14ac:dyDescent="0.25">
      <c r="A384" s="53"/>
      <c r="B384" s="53"/>
      <c r="C384" s="53"/>
      <c r="D384" s="53"/>
      <c r="E384" s="53"/>
      <c r="F384" s="53"/>
      <c r="G384" s="53"/>
      <c r="H384" s="22"/>
      <c r="I384" s="53"/>
      <c r="J384" s="53"/>
      <c r="K384" s="53"/>
      <c r="L384" s="53"/>
      <c r="M384" s="53"/>
      <c r="N384" s="53"/>
    </row>
    <row r="385" spans="1:14" x14ac:dyDescent="0.25">
      <c r="A385" s="53"/>
      <c r="B385" s="53"/>
      <c r="C385" s="53"/>
      <c r="D385" s="53"/>
      <c r="E385" s="53"/>
      <c r="F385" s="53"/>
      <c r="G385" s="53"/>
      <c r="H385" s="22"/>
      <c r="I385" s="53"/>
      <c r="J385" s="53"/>
      <c r="K385" s="53"/>
      <c r="L385" s="53"/>
      <c r="M385" s="53"/>
      <c r="N385" s="53"/>
    </row>
    <row r="386" spans="1:14" x14ac:dyDescent="0.25">
      <c r="A386" s="53"/>
      <c r="B386" s="53"/>
      <c r="C386" s="53"/>
      <c r="D386" s="53"/>
      <c r="E386" s="53"/>
      <c r="F386" s="53"/>
      <c r="G386" s="53"/>
      <c r="H386" s="22"/>
      <c r="I386" s="53"/>
      <c r="J386" s="53"/>
      <c r="K386" s="53"/>
      <c r="L386" s="53"/>
      <c r="M386" s="53"/>
      <c r="N386" s="53"/>
    </row>
    <row r="387" spans="1:14" x14ac:dyDescent="0.25">
      <c r="A387" s="53"/>
      <c r="B387" s="53"/>
      <c r="C387" s="53"/>
      <c r="D387" s="53"/>
      <c r="E387" s="53"/>
      <c r="F387" s="53"/>
      <c r="G387" s="53"/>
      <c r="H387" s="22"/>
      <c r="I387" s="53"/>
      <c r="J387" s="53"/>
      <c r="K387" s="53"/>
      <c r="L387" s="53"/>
      <c r="M387" s="53"/>
      <c r="N387" s="53"/>
    </row>
    <row r="388" spans="1:14" x14ac:dyDescent="0.25">
      <c r="A388" s="53"/>
      <c r="B388" s="53"/>
      <c r="C388" s="53"/>
      <c r="D388" s="53"/>
      <c r="E388" s="53"/>
      <c r="F388" s="53"/>
      <c r="G388" s="53"/>
      <c r="H388" s="22"/>
      <c r="I388" s="53"/>
      <c r="J388" s="53"/>
      <c r="K388" s="53"/>
      <c r="L388" s="53"/>
      <c r="M388" s="53"/>
      <c r="N388" s="53"/>
    </row>
    <row r="389" spans="1:14" x14ac:dyDescent="0.25">
      <c r="A389" s="53"/>
      <c r="B389" s="53"/>
      <c r="C389" s="53"/>
      <c r="D389" s="53"/>
      <c r="E389" s="53"/>
      <c r="F389" s="53"/>
      <c r="G389" s="53"/>
      <c r="H389" s="22"/>
      <c r="I389" s="53"/>
      <c r="J389" s="53"/>
      <c r="K389" s="53"/>
      <c r="L389" s="53"/>
      <c r="M389" s="53"/>
      <c r="N389" s="53"/>
    </row>
    <row r="390" spans="1:14" x14ac:dyDescent="0.25">
      <c r="A390" s="53"/>
      <c r="B390" s="53"/>
      <c r="C390" s="53"/>
      <c r="D390" s="53"/>
      <c r="E390" s="53"/>
      <c r="F390" s="53"/>
      <c r="G390" s="53"/>
      <c r="H390" s="22"/>
      <c r="I390" s="53"/>
      <c r="J390" s="53"/>
      <c r="K390" s="53"/>
      <c r="L390" s="53"/>
      <c r="M390" s="53"/>
      <c r="N390" s="53"/>
    </row>
    <row r="391" spans="1:14" x14ac:dyDescent="0.25">
      <c r="A391" s="53"/>
      <c r="B391" s="53"/>
      <c r="C391" s="53"/>
      <c r="D391" s="53"/>
      <c r="E391" s="53"/>
      <c r="F391" s="53"/>
      <c r="G391" s="53"/>
      <c r="H391" s="22"/>
      <c r="I391" s="53"/>
      <c r="J391" s="53"/>
      <c r="K391" s="53"/>
      <c r="L391" s="53"/>
      <c r="M391" s="53"/>
      <c r="N391" s="53"/>
    </row>
    <row r="392" spans="1:14" x14ac:dyDescent="0.25">
      <c r="A392" s="53"/>
      <c r="B392" s="53"/>
      <c r="C392" s="53"/>
      <c r="D392" s="53"/>
      <c r="E392" s="53"/>
      <c r="F392" s="53"/>
      <c r="G392" s="53"/>
      <c r="H392" s="22"/>
      <c r="I392" s="53"/>
      <c r="J392" s="53"/>
      <c r="K392" s="53"/>
      <c r="L392" s="53"/>
      <c r="M392" s="53"/>
      <c r="N392" s="53"/>
    </row>
    <row r="393" spans="1:14" x14ac:dyDescent="0.25">
      <c r="A393" s="53"/>
      <c r="B393" s="53"/>
      <c r="C393" s="53"/>
      <c r="D393" s="53"/>
      <c r="E393" s="53"/>
      <c r="F393" s="53"/>
      <c r="G393" s="53"/>
      <c r="H393" s="22"/>
      <c r="I393" s="53"/>
      <c r="J393" s="53"/>
      <c r="K393" s="53"/>
      <c r="L393" s="53"/>
      <c r="M393" s="53"/>
      <c r="N393" s="53"/>
    </row>
    <row r="394" spans="1:14" x14ac:dyDescent="0.25">
      <c r="A394" s="53"/>
      <c r="B394" s="53"/>
      <c r="C394" s="53"/>
      <c r="D394" s="53"/>
      <c r="E394" s="53"/>
      <c r="F394" s="53"/>
      <c r="G394" s="53"/>
      <c r="H394" s="22"/>
      <c r="I394" s="53"/>
      <c r="J394" s="53"/>
      <c r="K394" s="53"/>
      <c r="L394" s="53"/>
      <c r="M394" s="53"/>
      <c r="N394" s="53"/>
    </row>
    <row r="395" spans="1:14" x14ac:dyDescent="0.25">
      <c r="A395" s="53"/>
      <c r="B395" s="53"/>
      <c r="C395" s="53"/>
      <c r="D395" s="53"/>
      <c r="E395" s="53"/>
      <c r="F395" s="53"/>
      <c r="G395" s="53"/>
      <c r="H395" s="22"/>
      <c r="I395" s="53"/>
      <c r="J395" s="53"/>
      <c r="K395" s="53"/>
      <c r="L395" s="53"/>
      <c r="M395" s="53"/>
      <c r="N395" s="53"/>
    </row>
    <row r="396" spans="1:14" x14ac:dyDescent="0.25">
      <c r="A396" s="53"/>
      <c r="B396" s="53"/>
      <c r="C396" s="53"/>
      <c r="D396" s="53"/>
      <c r="E396" s="53"/>
      <c r="F396" s="53"/>
      <c r="G396" s="53"/>
      <c r="H396" s="22"/>
      <c r="I396" s="53"/>
      <c r="J396" s="53"/>
      <c r="K396" s="53"/>
      <c r="L396" s="53"/>
      <c r="M396" s="53"/>
      <c r="N396" s="53"/>
    </row>
    <row r="397" spans="1:14" x14ac:dyDescent="0.25">
      <c r="A397" s="53"/>
      <c r="B397" s="53"/>
      <c r="C397" s="53"/>
      <c r="D397" s="53"/>
      <c r="E397" s="53"/>
      <c r="F397" s="53"/>
      <c r="G397" s="53"/>
      <c r="H397" s="22"/>
      <c r="I397" s="53"/>
      <c r="J397" s="53"/>
      <c r="K397" s="53"/>
      <c r="L397" s="53"/>
      <c r="M397" s="53"/>
      <c r="N397" s="53"/>
    </row>
    <row r="398" spans="1:14" x14ac:dyDescent="0.25">
      <c r="A398" s="53"/>
      <c r="B398" s="53"/>
      <c r="C398" s="53"/>
      <c r="D398" s="53"/>
      <c r="E398" s="53"/>
      <c r="F398" s="53"/>
      <c r="G398" s="53"/>
      <c r="H398" s="22"/>
      <c r="I398" s="53"/>
      <c r="J398" s="53"/>
      <c r="K398" s="53"/>
      <c r="L398" s="53"/>
      <c r="M398" s="53"/>
      <c r="N398" s="53"/>
    </row>
    <row r="399" spans="1:14" x14ac:dyDescent="0.25">
      <c r="A399" s="53"/>
      <c r="B399" s="53"/>
      <c r="C399" s="53"/>
      <c r="D399" s="53"/>
      <c r="E399" s="53"/>
      <c r="F399" s="53"/>
      <c r="G399" s="53"/>
      <c r="H399" s="22"/>
      <c r="I399" s="53"/>
      <c r="J399" s="53"/>
      <c r="K399" s="53"/>
      <c r="L399" s="53"/>
      <c r="M399" s="53"/>
      <c r="N399" s="53"/>
    </row>
    <row r="400" spans="1:14" x14ac:dyDescent="0.25">
      <c r="A400" s="53"/>
      <c r="B400" s="53"/>
      <c r="C400" s="53"/>
      <c r="D400" s="53"/>
      <c r="E400" s="53"/>
      <c r="F400" s="53"/>
      <c r="G400" s="53"/>
      <c r="H400" s="22"/>
      <c r="I400" s="53"/>
      <c r="J400" s="53"/>
      <c r="K400" s="53"/>
      <c r="L400" s="53"/>
      <c r="M400" s="53"/>
      <c r="N400" s="53"/>
    </row>
    <row r="401" spans="1:14" x14ac:dyDescent="0.25">
      <c r="A401" s="53"/>
      <c r="B401" s="53"/>
      <c r="C401" s="53"/>
      <c r="D401" s="53"/>
      <c r="E401" s="53"/>
      <c r="F401" s="53"/>
      <c r="G401" s="53"/>
      <c r="H401" s="22"/>
      <c r="I401" s="53"/>
      <c r="J401" s="53"/>
      <c r="K401" s="53"/>
      <c r="L401" s="53"/>
      <c r="M401" s="53"/>
      <c r="N401" s="53"/>
    </row>
    <row r="402" spans="1:14" x14ac:dyDescent="0.25">
      <c r="A402" s="53"/>
      <c r="B402" s="53"/>
      <c r="C402" s="53"/>
      <c r="D402" s="53"/>
      <c r="E402" s="53"/>
      <c r="F402" s="53"/>
      <c r="G402" s="53"/>
      <c r="H402" s="22"/>
      <c r="I402" s="53"/>
      <c r="J402" s="53"/>
      <c r="K402" s="53"/>
      <c r="L402" s="53"/>
      <c r="M402" s="53"/>
      <c r="N402" s="53"/>
    </row>
    <row r="403" spans="1:14" x14ac:dyDescent="0.25">
      <c r="A403" s="53"/>
      <c r="B403" s="53"/>
      <c r="C403" s="53"/>
      <c r="D403" s="53"/>
      <c r="E403" s="53"/>
      <c r="F403" s="53"/>
      <c r="G403" s="53"/>
      <c r="H403" s="22"/>
      <c r="I403" s="53"/>
      <c r="J403" s="53"/>
      <c r="K403" s="53"/>
      <c r="L403" s="53"/>
      <c r="M403" s="53"/>
      <c r="N403" s="53"/>
    </row>
    <row r="404" spans="1:14" x14ac:dyDescent="0.25">
      <c r="A404" s="53"/>
      <c r="B404" s="53"/>
      <c r="C404" s="53"/>
      <c r="D404" s="53"/>
      <c r="E404" s="53"/>
      <c r="F404" s="53"/>
      <c r="G404" s="53"/>
      <c r="H404" s="22"/>
      <c r="I404" s="53"/>
      <c r="J404" s="53"/>
      <c r="K404" s="53"/>
      <c r="L404" s="53"/>
      <c r="M404" s="53"/>
      <c r="N404" s="53"/>
    </row>
    <row r="405" spans="1:14" x14ac:dyDescent="0.25">
      <c r="A405" s="53"/>
      <c r="B405" s="53"/>
      <c r="C405" s="53"/>
      <c r="D405" s="53"/>
      <c r="E405" s="53"/>
      <c r="F405" s="53"/>
      <c r="G405" s="53"/>
      <c r="H405" s="22"/>
      <c r="I405" s="53"/>
      <c r="J405" s="53"/>
      <c r="K405" s="53"/>
      <c r="L405" s="53"/>
      <c r="M405" s="53"/>
      <c r="N405" s="53"/>
    </row>
    <row r="406" spans="1:14" x14ac:dyDescent="0.25">
      <c r="A406" s="53"/>
      <c r="B406" s="53"/>
      <c r="C406" s="53"/>
      <c r="D406" s="53"/>
      <c r="E406" s="53"/>
      <c r="F406" s="53"/>
      <c r="G406" s="53"/>
      <c r="H406" s="22"/>
      <c r="I406" s="53"/>
      <c r="J406" s="53"/>
      <c r="K406" s="53"/>
      <c r="L406" s="53"/>
      <c r="M406" s="53"/>
      <c r="N406" s="53"/>
    </row>
    <row r="407" spans="1:14" x14ac:dyDescent="0.25">
      <c r="A407" s="53"/>
      <c r="B407" s="53"/>
      <c r="C407" s="53"/>
      <c r="D407" s="53"/>
      <c r="E407" s="53"/>
      <c r="F407" s="53"/>
      <c r="G407" s="53"/>
      <c r="H407" s="22"/>
      <c r="I407" s="53"/>
      <c r="J407" s="53"/>
      <c r="K407" s="53"/>
      <c r="L407" s="53"/>
      <c r="M407" s="53"/>
      <c r="N407" s="53"/>
    </row>
    <row r="408" spans="1:14" x14ac:dyDescent="0.25">
      <c r="A408" s="53"/>
      <c r="B408" s="53"/>
      <c r="C408" s="53"/>
      <c r="D408" s="53"/>
      <c r="E408" s="53"/>
      <c r="F408" s="53"/>
      <c r="G408" s="53"/>
      <c r="H408" s="22"/>
      <c r="I408" s="53"/>
      <c r="J408" s="53"/>
      <c r="K408" s="53"/>
      <c r="L408" s="53"/>
      <c r="M408" s="53"/>
      <c r="N408" s="53"/>
    </row>
    <row r="409" spans="1:14" x14ac:dyDescent="0.25">
      <c r="A409" s="53"/>
      <c r="B409" s="53"/>
      <c r="C409" s="53"/>
      <c r="D409" s="53"/>
      <c r="E409" s="53"/>
      <c r="F409" s="53"/>
      <c r="G409" s="53"/>
      <c r="H409" s="22"/>
      <c r="I409" s="53"/>
      <c r="J409" s="53"/>
      <c r="K409" s="53"/>
      <c r="L409" s="53"/>
      <c r="M409" s="53"/>
      <c r="N409" s="53"/>
    </row>
    <row r="410" spans="1:14" x14ac:dyDescent="0.25">
      <c r="A410" s="53"/>
      <c r="B410" s="53"/>
      <c r="C410" s="53"/>
      <c r="D410" s="53"/>
      <c r="E410" s="53"/>
      <c r="F410" s="53"/>
      <c r="G410" s="53"/>
      <c r="H410" s="22"/>
      <c r="I410" s="53"/>
      <c r="J410" s="53"/>
      <c r="K410" s="53"/>
      <c r="L410" s="53"/>
      <c r="M410" s="53"/>
      <c r="N410" s="53"/>
    </row>
    <row r="411" spans="1:14" x14ac:dyDescent="0.25">
      <c r="A411" s="53"/>
      <c r="B411" s="53"/>
      <c r="C411" s="53"/>
      <c r="D411" s="53"/>
      <c r="E411" s="53"/>
      <c r="F411" s="53"/>
      <c r="G411" s="53"/>
      <c r="H411" s="22"/>
      <c r="I411" s="53"/>
      <c r="J411" s="53"/>
      <c r="K411" s="53"/>
      <c r="L411" s="53"/>
      <c r="M411" s="53"/>
      <c r="N411" s="53"/>
    </row>
    <row r="412" spans="1:14" x14ac:dyDescent="0.25">
      <c r="A412" s="53"/>
      <c r="B412" s="53"/>
      <c r="C412" s="53"/>
      <c r="D412" s="53"/>
      <c r="E412" s="53"/>
      <c r="F412" s="53"/>
      <c r="G412" s="53"/>
      <c r="H412" s="22"/>
      <c r="I412" s="53"/>
      <c r="J412" s="53"/>
      <c r="K412" s="53"/>
      <c r="L412" s="53"/>
      <c r="M412" s="53"/>
      <c r="N412" s="53"/>
    </row>
    <row r="413" spans="1:14" x14ac:dyDescent="0.25">
      <c r="A413" s="53"/>
      <c r="B413" s="53"/>
      <c r="C413" s="53"/>
      <c r="D413" s="53"/>
      <c r="E413" s="53"/>
      <c r="F413" s="53"/>
      <c r="G413" s="53"/>
      <c r="H413" s="22"/>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E1370A3-AA8A-42C2-ADB2-7216E3BEC32A}"/>
    <hyperlink ref="C29" r:id="rId5" xr:uid="{DF151960-05A3-4786-A239-C526E52ED2F6}"/>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topLeftCell="A310" zoomScale="80" zoomScaleNormal="80" workbookViewId="0">
      <selection activeCell="F240" sqref="F240"/>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473</v>
      </c>
      <c r="B1" s="141"/>
      <c r="C1" s="98"/>
      <c r="D1" s="98"/>
      <c r="E1" s="98"/>
      <c r="F1" s="148" t="s">
        <v>1297</v>
      </c>
    </row>
    <row r="2" spans="1:7" ht="15.75" thickBot="1" x14ac:dyDescent="0.3">
      <c r="A2" s="98"/>
      <c r="B2" s="98"/>
      <c r="C2" s="98"/>
      <c r="D2" s="98"/>
      <c r="E2" s="98"/>
      <c r="F2" s="98"/>
    </row>
    <row r="3" spans="1:7" ht="19.5" thickBot="1" x14ac:dyDescent="0.3">
      <c r="A3" s="100"/>
      <c r="B3" s="101" t="s">
        <v>20</v>
      </c>
      <c r="C3" s="102" t="s">
        <v>161</v>
      </c>
      <c r="D3" s="100"/>
      <c r="E3" s="100"/>
      <c r="F3" s="98"/>
      <c r="G3" s="100"/>
    </row>
    <row r="4" spans="1:7" ht="15.75" thickBot="1" x14ac:dyDescent="0.3"/>
    <row r="5" spans="1:7" ht="18.75" x14ac:dyDescent="0.25">
      <c r="A5" s="104"/>
      <c r="B5" s="105" t="s">
        <v>474</v>
      </c>
      <c r="C5" s="104"/>
      <c r="E5" s="106"/>
      <c r="F5" s="106"/>
    </row>
    <row r="6" spans="1:7" x14ac:dyDescent="0.25">
      <c r="B6" s="107" t="s">
        <v>475</v>
      </c>
    </row>
    <row r="7" spans="1:7" x14ac:dyDescent="0.25">
      <c r="B7" s="108" t="s">
        <v>476</v>
      </c>
    </row>
    <row r="8" spans="1:7" ht="15.75" thickBot="1" x14ac:dyDescent="0.3">
      <c r="B8" s="109" t="s">
        <v>477</v>
      </c>
    </row>
    <row r="9" spans="1:7" x14ac:dyDescent="0.25">
      <c r="B9" s="110"/>
    </row>
    <row r="10" spans="1:7" ht="37.5" x14ac:dyDescent="0.25">
      <c r="A10" s="111" t="s">
        <v>29</v>
      </c>
      <c r="B10" s="111" t="s">
        <v>475</v>
      </c>
      <c r="C10" s="112"/>
      <c r="D10" s="112"/>
      <c r="E10" s="112"/>
      <c r="F10" s="112"/>
      <c r="G10" s="113"/>
    </row>
    <row r="11" spans="1:7" ht="15" customHeight="1" x14ac:dyDescent="0.25">
      <c r="A11" s="114"/>
      <c r="B11" s="115" t="s">
        <v>478</v>
      </c>
      <c r="C11" s="114" t="s">
        <v>61</v>
      </c>
      <c r="D11" s="114"/>
      <c r="E11" s="114"/>
      <c r="F11" s="116" t="s">
        <v>479</v>
      </c>
      <c r="G11" s="116"/>
    </row>
    <row r="12" spans="1:7" x14ac:dyDescent="0.25">
      <c r="A12" s="103" t="s">
        <v>480</v>
      </c>
      <c r="B12" s="103" t="s">
        <v>481</v>
      </c>
      <c r="C12" s="242">
        <v>452.95875380000211</v>
      </c>
      <c r="F12" s="158">
        <f>IF($C$15=0,"",IF(C12="[for completion]","",C12/$C$15))</f>
        <v>1</v>
      </c>
    </row>
    <row r="13" spans="1:7" x14ac:dyDescent="0.25">
      <c r="A13" s="103" t="s">
        <v>482</v>
      </c>
      <c r="B13" s="103" t="s">
        <v>483</v>
      </c>
      <c r="C13" s="242">
        <v>0</v>
      </c>
      <c r="F13" s="158">
        <f>IF($C$15=0,"",IF(C13="[for completion]","",C13/$C$15))</f>
        <v>0</v>
      </c>
    </row>
    <row r="14" spans="1:7" x14ac:dyDescent="0.25">
      <c r="A14" s="103" t="s">
        <v>484</v>
      </c>
      <c r="B14" s="103" t="s">
        <v>94</v>
      </c>
      <c r="C14" s="242">
        <v>0</v>
      </c>
      <c r="F14" s="158">
        <f>IF($C$15=0,"",IF(C14="[for completion]","",C14/$C$15))</f>
        <v>0</v>
      </c>
    </row>
    <row r="15" spans="1:7" x14ac:dyDescent="0.25">
      <c r="A15" s="103" t="s">
        <v>485</v>
      </c>
      <c r="B15" s="118" t="s">
        <v>96</v>
      </c>
      <c r="C15" s="159">
        <f>SUM(C12:C14)</f>
        <v>452.95875380000211</v>
      </c>
      <c r="F15" s="137">
        <f>SUM(F12:F14)</f>
        <v>1</v>
      </c>
    </row>
    <row r="16" spans="1:7" outlineLevel="1" x14ac:dyDescent="0.25">
      <c r="A16" s="103" t="s">
        <v>486</v>
      </c>
      <c r="B16" s="250" t="s">
        <v>1394</v>
      </c>
      <c r="C16" s="242">
        <v>298.32624696727862</v>
      </c>
      <c r="F16" s="158">
        <f t="shared" ref="F16:F26" si="0">IF($C$15=0,"",IF(C16="[for completion]","",C16/$C$15))</f>
        <v>0.65861680443204462</v>
      </c>
    </row>
    <row r="17" spans="1:7" outlineLevel="1" x14ac:dyDescent="0.25">
      <c r="A17" s="103" t="s">
        <v>487</v>
      </c>
      <c r="B17" s="250" t="s">
        <v>1395</v>
      </c>
      <c r="C17" s="242">
        <v>150.45572621689038</v>
      </c>
      <c r="F17" s="158">
        <f t="shared" si="0"/>
        <v>0.3321620897149547</v>
      </c>
    </row>
    <row r="18" spans="1:7" outlineLevel="1" x14ac:dyDescent="0.25">
      <c r="A18" s="103" t="s">
        <v>488</v>
      </c>
      <c r="B18" s="120" t="s">
        <v>98</v>
      </c>
      <c r="C18" s="159"/>
      <c r="F18" s="158">
        <f t="shared" si="0"/>
        <v>0</v>
      </c>
    </row>
    <row r="19" spans="1:7" outlineLevel="1" x14ac:dyDescent="0.25">
      <c r="A19" s="103" t="s">
        <v>489</v>
      </c>
      <c r="B19" s="120" t="s">
        <v>98</v>
      </c>
      <c r="C19" s="159"/>
      <c r="F19" s="158">
        <f t="shared" si="0"/>
        <v>0</v>
      </c>
    </row>
    <row r="20" spans="1:7" outlineLevel="1" x14ac:dyDescent="0.25">
      <c r="A20" s="103" t="s">
        <v>490</v>
      </c>
      <c r="B20" s="120" t="s">
        <v>98</v>
      </c>
      <c r="C20" s="159"/>
      <c r="F20" s="158">
        <f t="shared" si="0"/>
        <v>0</v>
      </c>
    </row>
    <row r="21" spans="1:7" outlineLevel="1" x14ac:dyDescent="0.25">
      <c r="A21" s="103" t="s">
        <v>491</v>
      </c>
      <c r="B21" s="120" t="s">
        <v>98</v>
      </c>
      <c r="C21" s="159"/>
      <c r="F21" s="158">
        <f t="shared" si="0"/>
        <v>0</v>
      </c>
    </row>
    <row r="22" spans="1:7" outlineLevel="1" x14ac:dyDescent="0.25">
      <c r="A22" s="103" t="s">
        <v>492</v>
      </c>
      <c r="B22" s="120" t="s">
        <v>98</v>
      </c>
      <c r="C22" s="159"/>
      <c r="F22" s="158">
        <f t="shared" si="0"/>
        <v>0</v>
      </c>
    </row>
    <row r="23" spans="1:7" outlineLevel="1" x14ac:dyDescent="0.25">
      <c r="A23" s="103" t="s">
        <v>493</v>
      </c>
      <c r="B23" s="120" t="s">
        <v>98</v>
      </c>
      <c r="C23" s="159"/>
      <c r="F23" s="158">
        <f t="shared" si="0"/>
        <v>0</v>
      </c>
    </row>
    <row r="24" spans="1:7" outlineLevel="1" x14ac:dyDescent="0.25">
      <c r="A24" s="103" t="s">
        <v>494</v>
      </c>
      <c r="B24" s="120" t="s">
        <v>98</v>
      </c>
      <c r="C24" s="159"/>
      <c r="F24" s="158">
        <f t="shared" si="0"/>
        <v>0</v>
      </c>
    </row>
    <row r="25" spans="1:7" outlineLevel="1" x14ac:dyDescent="0.25">
      <c r="A25" s="103" t="s">
        <v>495</v>
      </c>
      <c r="B25" s="120" t="s">
        <v>98</v>
      </c>
      <c r="C25" s="159"/>
      <c r="F25" s="158">
        <f t="shared" si="0"/>
        <v>0</v>
      </c>
    </row>
    <row r="26" spans="1:7" outlineLevel="1" x14ac:dyDescent="0.25">
      <c r="A26" s="103" t="s">
        <v>496</v>
      </c>
      <c r="B26" s="120" t="s">
        <v>98</v>
      </c>
      <c r="C26" s="160"/>
      <c r="D26" s="99"/>
      <c r="E26" s="99"/>
      <c r="F26" s="158">
        <f t="shared" si="0"/>
        <v>0</v>
      </c>
    </row>
    <row r="27" spans="1:7" ht="15" customHeight="1" x14ac:dyDescent="0.25">
      <c r="A27" s="114"/>
      <c r="B27" s="115" t="s">
        <v>497</v>
      </c>
      <c r="C27" s="114" t="s">
        <v>498</v>
      </c>
      <c r="D27" s="114" t="s">
        <v>499</v>
      </c>
      <c r="E27" s="121"/>
      <c r="F27" s="114" t="s">
        <v>500</v>
      </c>
      <c r="G27" s="116"/>
    </row>
    <row r="28" spans="1:7" x14ac:dyDescent="0.25">
      <c r="A28" s="103" t="s">
        <v>501</v>
      </c>
      <c r="B28" s="103" t="s">
        <v>502</v>
      </c>
      <c r="C28" s="243">
        <v>8588</v>
      </c>
      <c r="D28" s="244">
        <v>0</v>
      </c>
      <c r="F28" s="243">
        <v>8588</v>
      </c>
    </row>
    <row r="29" spans="1:7" outlineLevel="1" x14ac:dyDescent="0.25">
      <c r="A29" s="103" t="s">
        <v>503</v>
      </c>
      <c r="B29" s="122" t="s">
        <v>504</v>
      </c>
      <c r="C29" s="243">
        <v>8226</v>
      </c>
    </row>
    <row r="30" spans="1:7" outlineLevel="1" x14ac:dyDescent="0.25">
      <c r="A30" s="103" t="s">
        <v>505</v>
      </c>
      <c r="B30" s="122" t="s">
        <v>506</v>
      </c>
    </row>
    <row r="31" spans="1:7" outlineLevel="1" x14ac:dyDescent="0.25">
      <c r="A31" s="103" t="s">
        <v>507</v>
      </c>
      <c r="B31" s="122"/>
    </row>
    <row r="32" spans="1:7" outlineLevel="1" x14ac:dyDescent="0.25">
      <c r="A32" s="103" t="s">
        <v>508</v>
      </c>
      <c r="B32" s="122"/>
    </row>
    <row r="33" spans="1:7" outlineLevel="1" x14ac:dyDescent="0.25">
      <c r="A33" s="103" t="s">
        <v>1302</v>
      </c>
      <c r="B33" s="122"/>
    </row>
    <row r="34" spans="1:7" outlineLevel="1" x14ac:dyDescent="0.25">
      <c r="A34" s="103" t="s">
        <v>1303</v>
      </c>
      <c r="B34" s="122"/>
    </row>
    <row r="35" spans="1:7" ht="15" customHeight="1" x14ac:dyDescent="0.25">
      <c r="A35" s="114"/>
      <c r="B35" s="115" t="s">
        <v>509</v>
      </c>
      <c r="C35" s="114" t="s">
        <v>510</v>
      </c>
      <c r="D35" s="114" t="s">
        <v>511</v>
      </c>
      <c r="E35" s="121"/>
      <c r="F35" s="116" t="s">
        <v>479</v>
      </c>
      <c r="G35" s="116"/>
    </row>
    <row r="36" spans="1:7" x14ac:dyDescent="0.25">
      <c r="A36" s="103" t="s">
        <v>512</v>
      </c>
      <c r="B36" s="103" t="s">
        <v>513</v>
      </c>
      <c r="C36" s="137">
        <v>1.3428455326167873E-2</v>
      </c>
      <c r="D36" s="137" t="s">
        <v>954</v>
      </c>
      <c r="E36" s="161"/>
      <c r="F36" s="137">
        <v>1.3428455326167873E-2</v>
      </c>
    </row>
    <row r="37" spans="1:7" hidden="1" outlineLevel="1" x14ac:dyDescent="0.25">
      <c r="A37" s="103" t="s">
        <v>514</v>
      </c>
      <c r="C37" s="137"/>
      <c r="D37" s="137"/>
      <c r="E37" s="161"/>
      <c r="F37" s="137"/>
    </row>
    <row r="38" spans="1:7" hidden="1" outlineLevel="1" x14ac:dyDescent="0.25">
      <c r="A38" s="103" t="s">
        <v>515</v>
      </c>
      <c r="C38" s="137"/>
      <c r="D38" s="137"/>
      <c r="E38" s="161"/>
      <c r="F38" s="137"/>
    </row>
    <row r="39" spans="1:7" hidden="1" outlineLevel="1" x14ac:dyDescent="0.25">
      <c r="A39" s="103" t="s">
        <v>516</v>
      </c>
      <c r="C39" s="137"/>
      <c r="D39" s="137"/>
      <c r="E39" s="161"/>
      <c r="F39" s="137"/>
    </row>
    <row r="40" spans="1:7" hidden="1" outlineLevel="1" x14ac:dyDescent="0.25">
      <c r="A40" s="103" t="s">
        <v>517</v>
      </c>
      <c r="C40" s="137"/>
      <c r="D40" s="137"/>
      <c r="E40" s="161"/>
      <c r="F40" s="137"/>
    </row>
    <row r="41" spans="1:7" hidden="1" outlineLevel="1" x14ac:dyDescent="0.25">
      <c r="A41" s="103" t="s">
        <v>518</v>
      </c>
      <c r="C41" s="137"/>
      <c r="D41" s="137"/>
      <c r="E41" s="161"/>
      <c r="F41" s="137"/>
    </row>
    <row r="42" spans="1:7" hidden="1" outlineLevel="1" x14ac:dyDescent="0.25">
      <c r="A42" s="103" t="s">
        <v>519</v>
      </c>
      <c r="C42" s="137"/>
      <c r="D42" s="137"/>
      <c r="E42" s="161"/>
      <c r="F42" s="137"/>
    </row>
    <row r="43" spans="1:7" ht="15" customHeight="1" collapsed="1" x14ac:dyDescent="0.25">
      <c r="A43" s="114"/>
      <c r="B43" s="115" t="s">
        <v>520</v>
      </c>
      <c r="C43" s="114" t="s">
        <v>510</v>
      </c>
      <c r="D43" s="114" t="s">
        <v>511</v>
      </c>
      <c r="E43" s="121"/>
      <c r="F43" s="116" t="s">
        <v>479</v>
      </c>
      <c r="G43" s="116"/>
    </row>
    <row r="44" spans="1:7" x14ac:dyDescent="0.25">
      <c r="A44" s="103" t="s">
        <v>521</v>
      </c>
      <c r="B44" s="123" t="s">
        <v>522</v>
      </c>
      <c r="C44" s="136">
        <f>SUM(C45:C72)</f>
        <v>1</v>
      </c>
      <c r="D44" s="136">
        <f>SUM(D45:D72)</f>
        <v>0</v>
      </c>
      <c r="E44" s="137"/>
      <c r="F44" s="136">
        <f>SUM(F45:F72)</f>
        <v>1</v>
      </c>
      <c r="G44" s="103"/>
    </row>
    <row r="45" spans="1:7" x14ac:dyDescent="0.25">
      <c r="A45" s="103" t="s">
        <v>523</v>
      </c>
      <c r="B45" s="103" t="s">
        <v>524</v>
      </c>
      <c r="C45" s="137"/>
      <c r="D45" s="137"/>
      <c r="E45" s="137"/>
      <c r="F45" s="137"/>
      <c r="G45" s="103"/>
    </row>
    <row r="46" spans="1:7" x14ac:dyDescent="0.25">
      <c r="A46" s="103" t="s">
        <v>525</v>
      </c>
      <c r="B46" s="103" t="s">
        <v>526</v>
      </c>
      <c r="C46" s="137"/>
      <c r="D46" s="137"/>
      <c r="E46" s="137"/>
      <c r="F46" s="137"/>
      <c r="G46" s="103"/>
    </row>
    <row r="47" spans="1:7" x14ac:dyDescent="0.25">
      <c r="A47" s="103" t="s">
        <v>527</v>
      </c>
      <c r="B47" s="103" t="s">
        <v>528</v>
      </c>
      <c r="C47" s="137"/>
      <c r="D47" s="137"/>
      <c r="E47" s="137"/>
      <c r="F47" s="137"/>
      <c r="G47" s="103"/>
    </row>
    <row r="48" spans="1:7" x14ac:dyDescent="0.25">
      <c r="A48" s="103" t="s">
        <v>529</v>
      </c>
      <c r="B48" s="103" t="s">
        <v>530</v>
      </c>
      <c r="C48" s="137"/>
      <c r="D48" s="137"/>
      <c r="E48" s="137"/>
      <c r="F48" s="137"/>
      <c r="G48" s="103"/>
    </row>
    <row r="49" spans="1:7" x14ac:dyDescent="0.25">
      <c r="A49" s="103" t="s">
        <v>531</v>
      </c>
      <c r="B49" s="103" t="s">
        <v>532</v>
      </c>
      <c r="C49" s="137"/>
      <c r="D49" s="137"/>
      <c r="E49" s="137"/>
      <c r="F49" s="137"/>
      <c r="G49" s="103"/>
    </row>
    <row r="50" spans="1:7" x14ac:dyDescent="0.25">
      <c r="A50" s="103" t="s">
        <v>533</v>
      </c>
      <c r="B50" s="103" t="s">
        <v>534</v>
      </c>
      <c r="C50" s="137"/>
      <c r="D50" s="137"/>
      <c r="E50" s="137"/>
      <c r="F50" s="137"/>
      <c r="G50" s="103"/>
    </row>
    <row r="51" spans="1:7" x14ac:dyDescent="0.25">
      <c r="A51" s="103" t="s">
        <v>535</v>
      </c>
      <c r="B51" s="103" t="s">
        <v>536</v>
      </c>
      <c r="C51" s="137"/>
      <c r="D51" s="137"/>
      <c r="E51" s="137"/>
      <c r="F51" s="137"/>
      <c r="G51" s="103"/>
    </row>
    <row r="52" spans="1:7" x14ac:dyDescent="0.25">
      <c r="A52" s="103" t="s">
        <v>537</v>
      </c>
      <c r="B52" s="103" t="s">
        <v>538</v>
      </c>
      <c r="C52" s="245">
        <v>1</v>
      </c>
      <c r="D52" s="137" t="s">
        <v>954</v>
      </c>
      <c r="E52" s="137"/>
      <c r="F52" s="245">
        <v>1</v>
      </c>
      <c r="G52" s="103"/>
    </row>
    <row r="53" spans="1:7" x14ac:dyDescent="0.25">
      <c r="A53" s="103" t="s">
        <v>539</v>
      </c>
      <c r="B53" s="103" t="s">
        <v>540</v>
      </c>
      <c r="C53" s="137"/>
      <c r="D53" s="137"/>
      <c r="E53" s="137"/>
      <c r="F53" s="137"/>
      <c r="G53" s="103"/>
    </row>
    <row r="54" spans="1:7" x14ac:dyDescent="0.25">
      <c r="A54" s="103" t="s">
        <v>541</v>
      </c>
      <c r="B54" s="103" t="s">
        <v>542</v>
      </c>
      <c r="C54" s="137"/>
      <c r="D54" s="137"/>
      <c r="E54" s="137"/>
      <c r="F54" s="137"/>
      <c r="G54" s="103"/>
    </row>
    <row r="55" spans="1:7" x14ac:dyDescent="0.25">
      <c r="A55" s="103" t="s">
        <v>543</v>
      </c>
      <c r="B55" s="103" t="s">
        <v>544</v>
      </c>
      <c r="C55" s="137"/>
      <c r="D55" s="137"/>
      <c r="E55" s="137"/>
      <c r="F55" s="137"/>
      <c r="G55" s="103"/>
    </row>
    <row r="56" spans="1:7" x14ac:dyDescent="0.25">
      <c r="A56" s="103" t="s">
        <v>545</v>
      </c>
      <c r="B56" s="103" t="s">
        <v>546</v>
      </c>
      <c r="C56" s="137"/>
      <c r="D56" s="137"/>
      <c r="E56" s="137"/>
      <c r="F56" s="137"/>
      <c r="G56" s="103"/>
    </row>
    <row r="57" spans="1:7" x14ac:dyDescent="0.25">
      <c r="A57" s="103" t="s">
        <v>547</v>
      </c>
      <c r="B57" s="103" t="s">
        <v>548</v>
      </c>
      <c r="C57" s="137"/>
      <c r="D57" s="137"/>
      <c r="E57" s="137"/>
      <c r="F57" s="137"/>
      <c r="G57" s="103"/>
    </row>
    <row r="58" spans="1:7" x14ac:dyDescent="0.25">
      <c r="A58" s="103" t="s">
        <v>549</v>
      </c>
      <c r="B58" s="103" t="s">
        <v>550</v>
      </c>
      <c r="C58" s="137"/>
      <c r="D58" s="137"/>
      <c r="E58" s="137"/>
      <c r="F58" s="137"/>
      <c r="G58" s="103"/>
    </row>
    <row r="59" spans="1:7" x14ac:dyDescent="0.25">
      <c r="A59" s="103" t="s">
        <v>551</v>
      </c>
      <c r="B59" s="103" t="s">
        <v>552</v>
      </c>
      <c r="C59" s="137"/>
      <c r="D59" s="137"/>
      <c r="E59" s="137"/>
      <c r="F59" s="137"/>
      <c r="G59" s="103"/>
    </row>
    <row r="60" spans="1:7" x14ac:dyDescent="0.25">
      <c r="A60" s="103" t="s">
        <v>553</v>
      </c>
      <c r="B60" s="103" t="s">
        <v>3</v>
      </c>
      <c r="C60" s="137"/>
      <c r="D60" s="137"/>
      <c r="E60" s="137"/>
      <c r="F60" s="137"/>
      <c r="G60" s="103"/>
    </row>
    <row r="61" spans="1:7" x14ac:dyDescent="0.25">
      <c r="A61" s="103" t="s">
        <v>554</v>
      </c>
      <c r="B61" s="103" t="s">
        <v>555</v>
      </c>
      <c r="C61" s="137"/>
      <c r="D61" s="137"/>
      <c r="E61" s="137"/>
      <c r="F61" s="137"/>
      <c r="G61" s="103"/>
    </row>
    <row r="62" spans="1:7" x14ac:dyDescent="0.25">
      <c r="A62" s="103" t="s">
        <v>556</v>
      </c>
      <c r="B62" s="103" t="s">
        <v>557</v>
      </c>
      <c r="C62" s="137"/>
      <c r="D62" s="137"/>
      <c r="E62" s="137"/>
      <c r="F62" s="137"/>
      <c r="G62" s="103"/>
    </row>
    <row r="63" spans="1:7" x14ac:dyDescent="0.25">
      <c r="A63" s="103" t="s">
        <v>558</v>
      </c>
      <c r="B63" s="103" t="s">
        <v>559</v>
      </c>
      <c r="C63" s="137"/>
      <c r="D63" s="137"/>
      <c r="E63" s="137"/>
      <c r="F63" s="137"/>
      <c r="G63" s="103"/>
    </row>
    <row r="64" spans="1:7" x14ac:dyDescent="0.25">
      <c r="A64" s="103" t="s">
        <v>560</v>
      </c>
      <c r="B64" s="103" t="s">
        <v>561</v>
      </c>
      <c r="C64" s="137"/>
      <c r="D64" s="137"/>
      <c r="E64" s="137"/>
      <c r="F64" s="137"/>
      <c r="G64" s="103"/>
    </row>
    <row r="65" spans="1:7" x14ac:dyDescent="0.25">
      <c r="A65" s="103" t="s">
        <v>562</v>
      </c>
      <c r="B65" s="103" t="s">
        <v>563</v>
      </c>
      <c r="C65" s="137"/>
      <c r="D65" s="137"/>
      <c r="E65" s="137"/>
      <c r="F65" s="137"/>
      <c r="G65" s="103"/>
    </row>
    <row r="66" spans="1:7" x14ac:dyDescent="0.25">
      <c r="A66" s="103" t="s">
        <v>564</v>
      </c>
      <c r="B66" s="103" t="s">
        <v>565</v>
      </c>
      <c r="C66" s="137"/>
      <c r="D66" s="137"/>
      <c r="E66" s="137"/>
      <c r="F66" s="137"/>
      <c r="G66" s="103"/>
    </row>
    <row r="67" spans="1:7" x14ac:dyDescent="0.25">
      <c r="A67" s="103" t="s">
        <v>566</v>
      </c>
      <c r="B67" s="103" t="s">
        <v>567</v>
      </c>
      <c r="C67" s="137"/>
      <c r="D67" s="137"/>
      <c r="E67" s="137"/>
      <c r="F67" s="137"/>
      <c r="G67" s="103"/>
    </row>
    <row r="68" spans="1:7" x14ac:dyDescent="0.25">
      <c r="A68" s="103" t="s">
        <v>568</v>
      </c>
      <c r="B68" s="103" t="s">
        <v>569</v>
      </c>
      <c r="C68" s="137"/>
      <c r="D68" s="137"/>
      <c r="E68" s="137"/>
      <c r="F68" s="137"/>
      <c r="G68" s="103"/>
    </row>
    <row r="69" spans="1:7" x14ac:dyDescent="0.25">
      <c r="A69" s="103" t="s">
        <v>570</v>
      </c>
      <c r="B69" s="103" t="s">
        <v>571</v>
      </c>
      <c r="C69" s="137"/>
      <c r="D69" s="137"/>
      <c r="E69" s="137"/>
      <c r="F69" s="137"/>
      <c r="G69" s="103"/>
    </row>
    <row r="70" spans="1:7" x14ac:dyDescent="0.25">
      <c r="A70" s="103" t="s">
        <v>572</v>
      </c>
      <c r="B70" s="103" t="s">
        <v>573</v>
      </c>
      <c r="C70" s="137"/>
      <c r="D70" s="137"/>
      <c r="E70" s="137"/>
      <c r="F70" s="137"/>
      <c r="G70" s="103"/>
    </row>
    <row r="71" spans="1:7" x14ac:dyDescent="0.25">
      <c r="A71" s="103" t="s">
        <v>574</v>
      </c>
      <c r="B71" s="103" t="s">
        <v>6</v>
      </c>
      <c r="C71" s="137"/>
      <c r="D71" s="137"/>
      <c r="E71" s="137"/>
      <c r="F71" s="137"/>
      <c r="G71" s="103"/>
    </row>
    <row r="72" spans="1:7" x14ac:dyDescent="0.25">
      <c r="A72" s="103" t="s">
        <v>575</v>
      </c>
      <c r="B72" s="103" t="s">
        <v>576</v>
      </c>
      <c r="C72" s="137"/>
      <c r="D72" s="137"/>
      <c r="E72" s="137"/>
      <c r="F72" s="137"/>
      <c r="G72" s="103"/>
    </row>
    <row r="73" spans="1:7" x14ac:dyDescent="0.25">
      <c r="A73" s="103" t="s">
        <v>577</v>
      </c>
      <c r="B73" s="123" t="s">
        <v>266</v>
      </c>
      <c r="C73" s="136">
        <f>SUM(C74:C76)</f>
        <v>0</v>
      </c>
      <c r="D73" s="136">
        <f>SUM(D74:D76)</f>
        <v>0</v>
      </c>
      <c r="E73" s="137"/>
      <c r="F73" s="136">
        <f>SUM(F74:F76)</f>
        <v>0</v>
      </c>
      <c r="G73" s="103"/>
    </row>
    <row r="74" spans="1:7" x14ac:dyDescent="0.25">
      <c r="A74" s="103" t="s">
        <v>578</v>
      </c>
      <c r="B74" s="103" t="s">
        <v>579</v>
      </c>
      <c r="C74" s="137"/>
      <c r="D74" s="137"/>
      <c r="E74" s="137"/>
      <c r="F74" s="137"/>
      <c r="G74" s="103"/>
    </row>
    <row r="75" spans="1:7" x14ac:dyDescent="0.25">
      <c r="A75" s="103" t="s">
        <v>580</v>
      </c>
      <c r="B75" s="103" t="s">
        <v>581</v>
      </c>
      <c r="C75" s="137"/>
      <c r="D75" s="137"/>
      <c r="E75" s="137"/>
      <c r="F75" s="137"/>
      <c r="G75" s="103"/>
    </row>
    <row r="76" spans="1:7" x14ac:dyDescent="0.25">
      <c r="A76" s="103" t="s">
        <v>1281</v>
      </c>
      <c r="B76" s="103" t="s">
        <v>2</v>
      </c>
      <c r="C76" s="137"/>
      <c r="D76" s="137"/>
      <c r="E76" s="137"/>
      <c r="F76" s="137"/>
      <c r="G76" s="103"/>
    </row>
    <row r="77" spans="1:7" x14ac:dyDescent="0.25">
      <c r="A77" s="103" t="s">
        <v>582</v>
      </c>
      <c r="B77" s="123" t="s">
        <v>94</v>
      </c>
      <c r="C77" s="136">
        <f>SUM(C78:C87)</f>
        <v>0</v>
      </c>
      <c r="D77" s="136">
        <f>SUM(D78:D87)</f>
        <v>0</v>
      </c>
      <c r="E77" s="137"/>
      <c r="F77" s="136">
        <f>SUM(F78:F87)</f>
        <v>0</v>
      </c>
      <c r="G77" s="103"/>
    </row>
    <row r="78" spans="1:7" x14ac:dyDescent="0.25">
      <c r="A78" s="103" t="s">
        <v>583</v>
      </c>
      <c r="B78" s="124" t="s">
        <v>268</v>
      </c>
      <c r="C78" s="137"/>
      <c r="D78" s="137"/>
      <c r="E78" s="137"/>
      <c r="F78" s="137"/>
      <c r="G78" s="103"/>
    </row>
    <row r="79" spans="1:7" x14ac:dyDescent="0.25">
      <c r="A79" s="103" t="s">
        <v>584</v>
      </c>
      <c r="B79" s="124" t="s">
        <v>270</v>
      </c>
      <c r="C79" s="137"/>
      <c r="D79" s="137"/>
      <c r="E79" s="137"/>
      <c r="F79" s="137"/>
      <c r="G79" s="103"/>
    </row>
    <row r="80" spans="1:7" x14ac:dyDescent="0.25">
      <c r="A80" s="103" t="s">
        <v>585</v>
      </c>
      <c r="B80" s="124" t="s">
        <v>272</v>
      </c>
      <c r="C80" s="137"/>
      <c r="D80" s="137"/>
      <c r="E80" s="137"/>
      <c r="F80" s="137"/>
      <c r="G80" s="103"/>
    </row>
    <row r="81" spans="1:7" x14ac:dyDescent="0.25">
      <c r="A81" s="103" t="s">
        <v>586</v>
      </c>
      <c r="B81" s="124" t="s">
        <v>12</v>
      </c>
      <c r="C81" s="137"/>
      <c r="D81" s="137"/>
      <c r="E81" s="137"/>
      <c r="F81" s="137"/>
      <c r="G81" s="103"/>
    </row>
    <row r="82" spans="1:7" x14ac:dyDescent="0.25">
      <c r="A82" s="103" t="s">
        <v>587</v>
      </c>
      <c r="B82" s="124" t="s">
        <v>275</v>
      </c>
      <c r="C82" s="137"/>
      <c r="D82" s="137"/>
      <c r="E82" s="137"/>
      <c r="F82" s="137"/>
      <c r="G82" s="103"/>
    </row>
    <row r="83" spans="1:7" x14ac:dyDescent="0.25">
      <c r="A83" s="103" t="s">
        <v>588</v>
      </c>
      <c r="B83" s="124" t="s">
        <v>277</v>
      </c>
      <c r="C83" s="137"/>
      <c r="D83" s="137"/>
      <c r="E83" s="137"/>
      <c r="F83" s="137"/>
      <c r="G83" s="103"/>
    </row>
    <row r="84" spans="1:7" x14ac:dyDescent="0.25">
      <c r="A84" s="103" t="s">
        <v>589</v>
      </c>
      <c r="B84" s="124" t="s">
        <v>279</v>
      </c>
      <c r="C84" s="137"/>
      <c r="D84" s="137"/>
      <c r="E84" s="137"/>
      <c r="F84" s="137"/>
      <c r="G84" s="103"/>
    </row>
    <row r="85" spans="1:7" x14ac:dyDescent="0.25">
      <c r="A85" s="103" t="s">
        <v>590</v>
      </c>
      <c r="B85" s="124" t="s">
        <v>281</v>
      </c>
      <c r="C85" s="137"/>
      <c r="D85" s="137"/>
      <c r="E85" s="137"/>
      <c r="F85" s="137"/>
      <c r="G85" s="103"/>
    </row>
    <row r="86" spans="1:7" x14ac:dyDescent="0.25">
      <c r="A86" s="103" t="s">
        <v>591</v>
      </c>
      <c r="B86" s="124" t="s">
        <v>283</v>
      </c>
      <c r="C86" s="137"/>
      <c r="D86" s="137"/>
      <c r="E86" s="137"/>
      <c r="F86" s="137"/>
      <c r="G86" s="103"/>
    </row>
    <row r="87" spans="1:7" x14ac:dyDescent="0.25">
      <c r="A87" s="103" t="s">
        <v>592</v>
      </c>
      <c r="B87" s="124" t="s">
        <v>94</v>
      </c>
      <c r="C87" s="137"/>
      <c r="D87" s="137"/>
      <c r="E87" s="137"/>
      <c r="F87" s="137"/>
      <c r="G87" s="103"/>
    </row>
    <row r="88" spans="1:7" hidden="1" outlineLevel="1" x14ac:dyDescent="0.25">
      <c r="A88" s="103" t="s">
        <v>593</v>
      </c>
      <c r="B88" s="120" t="s">
        <v>98</v>
      </c>
      <c r="C88" s="137"/>
      <c r="D88" s="137"/>
      <c r="E88" s="137"/>
      <c r="F88" s="137"/>
      <c r="G88" s="103"/>
    </row>
    <row r="89" spans="1:7" hidden="1" outlineLevel="1" x14ac:dyDescent="0.25">
      <c r="A89" s="103" t="s">
        <v>594</v>
      </c>
      <c r="B89" s="120" t="s">
        <v>98</v>
      </c>
      <c r="C89" s="137"/>
      <c r="D89" s="137"/>
      <c r="E89" s="137"/>
      <c r="F89" s="137"/>
      <c r="G89" s="103"/>
    </row>
    <row r="90" spans="1:7" hidden="1" outlineLevel="1" x14ac:dyDescent="0.25">
      <c r="A90" s="103" t="s">
        <v>595</v>
      </c>
      <c r="B90" s="120" t="s">
        <v>98</v>
      </c>
      <c r="C90" s="137"/>
      <c r="D90" s="137"/>
      <c r="E90" s="137"/>
      <c r="F90" s="137"/>
      <c r="G90" s="103"/>
    </row>
    <row r="91" spans="1:7" hidden="1" outlineLevel="1" x14ac:dyDescent="0.25">
      <c r="A91" s="103" t="s">
        <v>596</v>
      </c>
      <c r="B91" s="120" t="s">
        <v>98</v>
      </c>
      <c r="C91" s="137"/>
      <c r="D91" s="137"/>
      <c r="E91" s="137"/>
      <c r="F91" s="137"/>
      <c r="G91" s="103"/>
    </row>
    <row r="92" spans="1:7" hidden="1" outlineLevel="1" x14ac:dyDescent="0.25">
      <c r="A92" s="103" t="s">
        <v>597</v>
      </c>
      <c r="B92" s="120" t="s">
        <v>98</v>
      </c>
      <c r="C92" s="137"/>
      <c r="D92" s="137"/>
      <c r="E92" s="137"/>
      <c r="F92" s="137"/>
      <c r="G92" s="103"/>
    </row>
    <row r="93" spans="1:7" hidden="1" outlineLevel="1" x14ac:dyDescent="0.25">
      <c r="A93" s="103" t="s">
        <v>598</v>
      </c>
      <c r="B93" s="120" t="s">
        <v>98</v>
      </c>
      <c r="C93" s="137"/>
      <c r="D93" s="137"/>
      <c r="E93" s="137"/>
      <c r="F93" s="137"/>
      <c r="G93" s="103"/>
    </row>
    <row r="94" spans="1:7" hidden="1" outlineLevel="1" x14ac:dyDescent="0.25">
      <c r="A94" s="103" t="s">
        <v>599</v>
      </c>
      <c r="B94" s="120" t="s">
        <v>98</v>
      </c>
      <c r="C94" s="137"/>
      <c r="D94" s="137"/>
      <c r="E94" s="137"/>
      <c r="F94" s="137"/>
      <c r="G94" s="103"/>
    </row>
    <row r="95" spans="1:7" hidden="1" outlineLevel="1" x14ac:dyDescent="0.25">
      <c r="A95" s="103" t="s">
        <v>600</v>
      </c>
      <c r="B95" s="120" t="s">
        <v>98</v>
      </c>
      <c r="C95" s="137"/>
      <c r="D95" s="137"/>
      <c r="E95" s="137"/>
      <c r="F95" s="137"/>
      <c r="G95" s="103"/>
    </row>
    <row r="96" spans="1:7" hidden="1" outlineLevel="1" x14ac:dyDescent="0.25">
      <c r="A96" s="103" t="s">
        <v>601</v>
      </c>
      <c r="B96" s="120" t="s">
        <v>98</v>
      </c>
      <c r="C96" s="137"/>
      <c r="D96" s="137"/>
      <c r="E96" s="137"/>
      <c r="F96" s="137"/>
      <c r="G96" s="103"/>
    </row>
    <row r="97" spans="1:7" hidden="1" outlineLevel="1" x14ac:dyDescent="0.25">
      <c r="A97" s="103" t="s">
        <v>602</v>
      </c>
      <c r="B97" s="120" t="s">
        <v>98</v>
      </c>
      <c r="C97" s="137"/>
      <c r="D97" s="137"/>
      <c r="E97" s="137"/>
      <c r="F97" s="137"/>
      <c r="G97" s="103"/>
    </row>
    <row r="98" spans="1:7" ht="15" customHeight="1" collapsed="1" x14ac:dyDescent="0.25">
      <c r="A98" s="114"/>
      <c r="B98" s="149" t="s">
        <v>1292</v>
      </c>
      <c r="C98" s="114" t="s">
        <v>510</v>
      </c>
      <c r="D98" s="114" t="s">
        <v>511</v>
      </c>
      <c r="E98" s="121"/>
      <c r="F98" s="116" t="s">
        <v>479</v>
      </c>
      <c r="G98" s="116"/>
    </row>
    <row r="99" spans="1:7" x14ac:dyDescent="0.25">
      <c r="A99" s="103" t="s">
        <v>603</v>
      </c>
      <c r="B99" s="251" t="s">
        <v>1419</v>
      </c>
      <c r="C99" s="137">
        <v>0.54586956506678441</v>
      </c>
      <c r="D99" s="137" t="s">
        <v>954</v>
      </c>
      <c r="E99" s="137"/>
      <c r="F99" s="137">
        <v>0.54586956506678441</v>
      </c>
      <c r="G99" s="103"/>
    </row>
    <row r="100" spans="1:7" x14ac:dyDescent="0.25">
      <c r="A100" s="103" t="s">
        <v>605</v>
      </c>
      <c r="B100" s="251" t="s">
        <v>1420</v>
      </c>
      <c r="C100" s="137">
        <v>0.45413043493321559</v>
      </c>
      <c r="D100" s="137" t="s">
        <v>954</v>
      </c>
      <c r="E100" s="137"/>
      <c r="F100" s="137">
        <v>0.45413043493321559</v>
      </c>
      <c r="G100" s="103"/>
    </row>
    <row r="101" spans="1:7" x14ac:dyDescent="0.25">
      <c r="A101" s="103" t="s">
        <v>606</v>
      </c>
      <c r="B101" s="124"/>
      <c r="C101" s="137"/>
      <c r="D101" s="137"/>
      <c r="E101" s="137"/>
      <c r="F101" s="137"/>
      <c r="G101" s="103"/>
    </row>
    <row r="102" spans="1:7" x14ac:dyDescent="0.25">
      <c r="A102" s="103" t="s">
        <v>607</v>
      </c>
      <c r="B102" s="124"/>
      <c r="C102" s="137"/>
      <c r="D102" s="137"/>
      <c r="E102" s="137"/>
      <c r="F102" s="137"/>
      <c r="G102" s="103"/>
    </row>
    <row r="103" spans="1:7" x14ac:dyDescent="0.25">
      <c r="A103" s="103" t="s">
        <v>608</v>
      </c>
      <c r="B103" s="124"/>
      <c r="C103" s="137"/>
      <c r="D103" s="137"/>
      <c r="E103" s="137"/>
      <c r="F103" s="137"/>
      <c r="G103" s="103"/>
    </row>
    <row r="104" spans="1:7" x14ac:dyDescent="0.25">
      <c r="A104" s="103" t="s">
        <v>609</v>
      </c>
      <c r="B104" s="124"/>
      <c r="C104" s="137"/>
      <c r="D104" s="137"/>
      <c r="E104" s="137"/>
      <c r="F104" s="137"/>
      <c r="G104" s="103"/>
    </row>
    <row r="105" spans="1:7" x14ac:dyDescent="0.25">
      <c r="A105" s="103" t="s">
        <v>610</v>
      </c>
      <c r="B105" s="124"/>
      <c r="C105" s="137"/>
      <c r="D105" s="137"/>
      <c r="E105" s="137"/>
      <c r="F105" s="137"/>
      <c r="G105" s="103"/>
    </row>
    <row r="106" spans="1:7" x14ac:dyDescent="0.25">
      <c r="A106" s="103" t="s">
        <v>611</v>
      </c>
      <c r="B106" s="124"/>
      <c r="C106" s="137"/>
      <c r="D106" s="137"/>
      <c r="E106" s="137"/>
      <c r="F106" s="137"/>
      <c r="G106" s="103"/>
    </row>
    <row r="107" spans="1:7" x14ac:dyDescent="0.25">
      <c r="A107" s="103" t="s">
        <v>612</v>
      </c>
      <c r="B107" s="124"/>
      <c r="C107" s="137"/>
      <c r="D107" s="137"/>
      <c r="E107" s="137"/>
      <c r="F107" s="137"/>
      <c r="G107" s="103"/>
    </row>
    <row r="108" spans="1:7" x14ac:dyDescent="0.25">
      <c r="A108" s="103" t="s">
        <v>613</v>
      </c>
      <c r="B108" s="124"/>
      <c r="C108" s="137"/>
      <c r="D108" s="137"/>
      <c r="E108" s="137"/>
      <c r="F108" s="137"/>
      <c r="G108" s="103"/>
    </row>
    <row r="109" spans="1:7" x14ac:dyDescent="0.25">
      <c r="A109" s="103" t="s">
        <v>614</v>
      </c>
      <c r="B109" s="124"/>
      <c r="C109" s="137"/>
      <c r="D109" s="137"/>
      <c r="E109" s="137"/>
      <c r="F109" s="137"/>
      <c r="G109" s="103"/>
    </row>
    <row r="110" spans="1:7" x14ac:dyDescent="0.25">
      <c r="A110" s="103" t="s">
        <v>615</v>
      </c>
      <c r="B110" s="124"/>
      <c r="C110" s="137"/>
      <c r="D110" s="137"/>
      <c r="E110" s="137"/>
      <c r="F110" s="137"/>
      <c r="G110" s="103"/>
    </row>
    <row r="111" spans="1:7" x14ac:dyDescent="0.25">
      <c r="A111" s="103" t="s">
        <v>616</v>
      </c>
      <c r="B111" s="124"/>
      <c r="C111" s="137"/>
      <c r="D111" s="137"/>
      <c r="E111" s="137"/>
      <c r="F111" s="137"/>
      <c r="G111" s="103"/>
    </row>
    <row r="112" spans="1:7" x14ac:dyDescent="0.25">
      <c r="A112" s="103" t="s">
        <v>617</v>
      </c>
      <c r="B112" s="124"/>
      <c r="C112" s="137"/>
      <c r="D112" s="137"/>
      <c r="E112" s="137"/>
      <c r="F112" s="137"/>
      <c r="G112" s="103"/>
    </row>
    <row r="113" spans="1:7" x14ac:dyDescent="0.25">
      <c r="A113" s="103" t="s">
        <v>618</v>
      </c>
      <c r="B113" s="124"/>
      <c r="C113" s="137"/>
      <c r="D113" s="137"/>
      <c r="E113" s="137"/>
      <c r="F113" s="137"/>
      <c r="G113" s="103"/>
    </row>
    <row r="114" spans="1:7" x14ac:dyDescent="0.25">
      <c r="A114" s="103" t="s">
        <v>619</v>
      </c>
      <c r="B114" s="124"/>
      <c r="C114" s="137"/>
      <c r="D114" s="137"/>
      <c r="E114" s="137"/>
      <c r="F114" s="137"/>
      <c r="G114" s="103"/>
    </row>
    <row r="115" spans="1:7" x14ac:dyDescent="0.25">
      <c r="A115" s="103" t="s">
        <v>620</v>
      </c>
      <c r="B115" s="124"/>
      <c r="C115" s="137"/>
      <c r="D115" s="137"/>
      <c r="E115" s="137"/>
      <c r="F115" s="137"/>
      <c r="G115" s="103"/>
    </row>
    <row r="116" spans="1:7" x14ac:dyDescent="0.25">
      <c r="A116" s="103" t="s">
        <v>621</v>
      </c>
      <c r="B116" s="124"/>
      <c r="C116" s="137"/>
      <c r="D116" s="137"/>
      <c r="E116" s="137"/>
      <c r="F116" s="137"/>
      <c r="G116" s="103"/>
    </row>
    <row r="117" spans="1:7" x14ac:dyDescent="0.25">
      <c r="A117" s="103" t="s">
        <v>622</v>
      </c>
      <c r="B117" s="124"/>
      <c r="C117" s="137"/>
      <c r="D117" s="137"/>
      <c r="E117" s="137"/>
      <c r="F117" s="137"/>
      <c r="G117" s="103"/>
    </row>
    <row r="118" spans="1:7" x14ac:dyDescent="0.25">
      <c r="A118" s="103" t="s">
        <v>623</v>
      </c>
      <c r="B118" s="124"/>
      <c r="C118" s="137"/>
      <c r="D118" s="137"/>
      <c r="E118" s="137"/>
      <c r="F118" s="137"/>
      <c r="G118" s="103"/>
    </row>
    <row r="119" spans="1:7" x14ac:dyDescent="0.25">
      <c r="A119" s="103" t="s">
        <v>624</v>
      </c>
      <c r="B119" s="124"/>
      <c r="C119" s="137"/>
      <c r="D119" s="137"/>
      <c r="E119" s="137"/>
      <c r="F119" s="137"/>
      <c r="G119" s="103"/>
    </row>
    <row r="120" spans="1:7" x14ac:dyDescent="0.25">
      <c r="A120" s="103" t="s">
        <v>625</v>
      </c>
      <c r="B120" s="124"/>
      <c r="C120" s="137"/>
      <c r="D120" s="137"/>
      <c r="E120" s="137"/>
      <c r="F120" s="137"/>
      <c r="G120" s="103"/>
    </row>
    <row r="121" spans="1:7" x14ac:dyDescent="0.25">
      <c r="A121" s="103" t="s">
        <v>626</v>
      </c>
      <c r="B121" s="124"/>
      <c r="C121" s="137"/>
      <c r="D121" s="137"/>
      <c r="E121" s="137"/>
      <c r="F121" s="137"/>
      <c r="G121" s="103"/>
    </row>
    <row r="122" spans="1:7" x14ac:dyDescent="0.25">
      <c r="A122" s="103" t="s">
        <v>627</v>
      </c>
      <c r="B122" s="124"/>
      <c r="C122" s="137"/>
      <c r="D122" s="137"/>
      <c r="E122" s="137"/>
      <c r="F122" s="137"/>
      <c r="G122" s="103"/>
    </row>
    <row r="123" spans="1:7" x14ac:dyDescent="0.25">
      <c r="A123" s="103" t="s">
        <v>628</v>
      </c>
      <c r="B123" s="124"/>
      <c r="C123" s="137"/>
      <c r="D123" s="137"/>
      <c r="E123" s="137"/>
      <c r="F123" s="137"/>
      <c r="G123" s="103"/>
    </row>
    <row r="124" spans="1:7" x14ac:dyDescent="0.25">
      <c r="A124" s="103" t="s">
        <v>629</v>
      </c>
      <c r="B124" s="124"/>
      <c r="C124" s="137"/>
      <c r="D124" s="137"/>
      <c r="E124" s="137"/>
      <c r="F124" s="137"/>
      <c r="G124" s="103"/>
    </row>
    <row r="125" spans="1:7" x14ac:dyDescent="0.25">
      <c r="A125" s="103" t="s">
        <v>630</v>
      </c>
      <c r="B125" s="124"/>
      <c r="C125" s="137"/>
      <c r="D125" s="137"/>
      <c r="E125" s="137"/>
      <c r="F125" s="137"/>
      <c r="G125" s="103"/>
    </row>
    <row r="126" spans="1:7" x14ac:dyDescent="0.25">
      <c r="A126" s="103" t="s">
        <v>631</v>
      </c>
      <c r="B126" s="124"/>
      <c r="C126" s="137"/>
      <c r="D126" s="137"/>
      <c r="E126" s="137"/>
      <c r="F126" s="137"/>
      <c r="G126" s="103"/>
    </row>
    <row r="127" spans="1:7" x14ac:dyDescent="0.25">
      <c r="A127" s="103" t="s">
        <v>632</v>
      </c>
      <c r="B127" s="124"/>
      <c r="C127" s="137"/>
      <c r="D127" s="137"/>
      <c r="E127" s="137"/>
      <c r="F127" s="137"/>
      <c r="G127" s="103"/>
    </row>
    <row r="128" spans="1:7" x14ac:dyDescent="0.25">
      <c r="A128" s="103" t="s">
        <v>633</v>
      </c>
      <c r="B128" s="124"/>
      <c r="C128" s="137"/>
      <c r="D128" s="137"/>
      <c r="E128" s="137"/>
      <c r="F128" s="137"/>
      <c r="G128" s="103"/>
    </row>
    <row r="129" spans="1:7" x14ac:dyDescent="0.25">
      <c r="A129" s="103" t="s">
        <v>634</v>
      </c>
      <c r="B129" s="124"/>
      <c r="C129" s="137"/>
      <c r="D129" s="137"/>
      <c r="E129" s="137"/>
      <c r="F129" s="137"/>
      <c r="G129" s="103"/>
    </row>
    <row r="130" spans="1:7" x14ac:dyDescent="0.25">
      <c r="A130" s="103" t="s">
        <v>1255</v>
      </c>
      <c r="B130" s="124"/>
      <c r="C130" s="137"/>
      <c r="D130" s="137"/>
      <c r="E130" s="137"/>
      <c r="F130" s="137"/>
      <c r="G130" s="103"/>
    </row>
    <row r="131" spans="1:7" x14ac:dyDescent="0.25">
      <c r="A131" s="103" t="s">
        <v>1256</v>
      </c>
      <c r="B131" s="124"/>
      <c r="C131" s="137"/>
      <c r="D131" s="137"/>
      <c r="E131" s="137"/>
      <c r="F131" s="137"/>
      <c r="G131" s="103"/>
    </row>
    <row r="132" spans="1:7" x14ac:dyDescent="0.25">
      <c r="A132" s="103" t="s">
        <v>1257</v>
      </c>
      <c r="B132" s="124"/>
      <c r="C132" s="137"/>
      <c r="D132" s="137"/>
      <c r="E132" s="137"/>
      <c r="F132" s="137"/>
      <c r="G132" s="103"/>
    </row>
    <row r="133" spans="1:7" x14ac:dyDescent="0.25">
      <c r="A133" s="103" t="s">
        <v>1258</v>
      </c>
      <c r="B133" s="124"/>
      <c r="C133" s="137"/>
      <c r="D133" s="137"/>
      <c r="E133" s="137"/>
      <c r="F133" s="137"/>
      <c r="G133" s="103"/>
    </row>
    <row r="134" spans="1:7" x14ac:dyDescent="0.25">
      <c r="A134" s="103" t="s">
        <v>1259</v>
      </c>
      <c r="B134" s="124"/>
      <c r="C134" s="137"/>
      <c r="D134" s="137"/>
      <c r="E134" s="137"/>
      <c r="F134" s="137"/>
      <c r="G134" s="103"/>
    </row>
    <row r="135" spans="1:7" x14ac:dyDescent="0.25">
      <c r="A135" s="103" t="s">
        <v>1260</v>
      </c>
      <c r="B135" s="124"/>
      <c r="C135" s="137"/>
      <c r="D135" s="137"/>
      <c r="E135" s="137"/>
      <c r="F135" s="137"/>
      <c r="G135" s="103"/>
    </row>
    <row r="136" spans="1:7" x14ac:dyDescent="0.25">
      <c r="A136" s="103" t="s">
        <v>1261</v>
      </c>
      <c r="B136" s="124"/>
      <c r="C136" s="137"/>
      <c r="D136" s="137"/>
      <c r="E136" s="137"/>
      <c r="F136" s="137"/>
      <c r="G136" s="103"/>
    </row>
    <row r="137" spans="1:7" x14ac:dyDescent="0.25">
      <c r="A137" s="103" t="s">
        <v>1262</v>
      </c>
      <c r="B137" s="124"/>
      <c r="C137" s="137"/>
      <c r="D137" s="137"/>
      <c r="E137" s="137"/>
      <c r="F137" s="137"/>
      <c r="G137" s="103"/>
    </row>
    <row r="138" spans="1:7" x14ac:dyDescent="0.25">
      <c r="A138" s="103" t="s">
        <v>1263</v>
      </c>
      <c r="B138" s="124"/>
      <c r="C138" s="137"/>
      <c r="D138" s="137"/>
      <c r="E138" s="137"/>
      <c r="F138" s="137"/>
      <c r="G138" s="103"/>
    </row>
    <row r="139" spans="1:7" x14ac:dyDescent="0.25">
      <c r="A139" s="103" t="s">
        <v>1264</v>
      </c>
      <c r="B139" s="124"/>
      <c r="C139" s="137"/>
      <c r="D139" s="137"/>
      <c r="E139" s="137"/>
      <c r="F139" s="137"/>
      <c r="G139" s="103"/>
    </row>
    <row r="140" spans="1:7" x14ac:dyDescent="0.25">
      <c r="A140" s="103" t="s">
        <v>1265</v>
      </c>
      <c r="B140" s="124"/>
      <c r="C140" s="137"/>
      <c r="D140" s="137"/>
      <c r="E140" s="137"/>
      <c r="F140" s="137"/>
      <c r="G140" s="103"/>
    </row>
    <row r="141" spans="1:7" x14ac:dyDescent="0.25">
      <c r="A141" s="103" t="s">
        <v>1266</v>
      </c>
      <c r="B141" s="124"/>
      <c r="C141" s="137"/>
      <c r="D141" s="137"/>
      <c r="E141" s="137"/>
      <c r="F141" s="137"/>
      <c r="G141" s="103"/>
    </row>
    <row r="142" spans="1:7" x14ac:dyDescent="0.25">
      <c r="A142" s="103" t="s">
        <v>1267</v>
      </c>
      <c r="B142" s="124"/>
      <c r="C142" s="137"/>
      <c r="D142" s="137"/>
      <c r="E142" s="137"/>
      <c r="F142" s="137"/>
      <c r="G142" s="103"/>
    </row>
    <row r="143" spans="1:7" x14ac:dyDescent="0.25">
      <c r="A143" s="103" t="s">
        <v>1268</v>
      </c>
      <c r="B143" s="124"/>
      <c r="C143" s="137"/>
      <c r="D143" s="137"/>
      <c r="E143" s="137"/>
      <c r="F143" s="137"/>
      <c r="G143" s="103"/>
    </row>
    <row r="144" spans="1:7" x14ac:dyDescent="0.25">
      <c r="A144" s="103" t="s">
        <v>1269</v>
      </c>
      <c r="B144" s="124"/>
      <c r="C144" s="137"/>
      <c r="D144" s="137"/>
      <c r="E144" s="137"/>
      <c r="F144" s="137"/>
      <c r="G144" s="103"/>
    </row>
    <row r="145" spans="1:7" x14ac:dyDescent="0.25">
      <c r="A145" s="103" t="s">
        <v>1270</v>
      </c>
      <c r="B145" s="124"/>
      <c r="C145" s="137"/>
      <c r="D145" s="137"/>
      <c r="E145" s="137"/>
      <c r="F145" s="137"/>
      <c r="G145" s="103"/>
    </row>
    <row r="146" spans="1:7" x14ac:dyDescent="0.25">
      <c r="A146" s="103" t="s">
        <v>1271</v>
      </c>
      <c r="B146" s="124"/>
      <c r="C146" s="137"/>
      <c r="D146" s="137"/>
      <c r="E146" s="137"/>
      <c r="F146" s="137"/>
      <c r="G146" s="103"/>
    </row>
    <row r="147" spans="1:7" x14ac:dyDescent="0.25">
      <c r="A147" s="103" t="s">
        <v>1272</v>
      </c>
      <c r="B147" s="124"/>
      <c r="C147" s="137"/>
      <c r="D147" s="137"/>
      <c r="E147" s="137"/>
      <c r="F147" s="137"/>
      <c r="G147" s="103"/>
    </row>
    <row r="148" spans="1:7" x14ac:dyDescent="0.25">
      <c r="A148" s="103" t="s">
        <v>1273</v>
      </c>
      <c r="B148" s="124"/>
      <c r="C148" s="137"/>
      <c r="D148" s="137"/>
      <c r="E148" s="137"/>
      <c r="F148" s="137"/>
      <c r="G148" s="103"/>
    </row>
    <row r="149" spans="1:7" ht="15" customHeight="1" x14ac:dyDescent="0.25">
      <c r="A149" s="114"/>
      <c r="B149" s="115" t="s">
        <v>635</v>
      </c>
      <c r="C149" s="114" t="s">
        <v>510</v>
      </c>
      <c r="D149" s="114" t="s">
        <v>511</v>
      </c>
      <c r="E149" s="121"/>
      <c r="F149" s="116" t="s">
        <v>479</v>
      </c>
      <c r="G149" s="116"/>
    </row>
    <row r="150" spans="1:7" x14ac:dyDescent="0.25">
      <c r="A150" s="103" t="s">
        <v>636</v>
      </c>
      <c r="B150" s="103" t="s">
        <v>637</v>
      </c>
      <c r="C150" s="137">
        <v>1.6811755454807522E-3</v>
      </c>
      <c r="D150" s="137" t="s">
        <v>954</v>
      </c>
      <c r="E150" s="138"/>
      <c r="F150" s="137">
        <v>1.6811755454807522E-3</v>
      </c>
    </row>
    <row r="151" spans="1:7" x14ac:dyDescent="0.25">
      <c r="A151" s="103" t="s">
        <v>638</v>
      </c>
      <c r="B151" s="103" t="s">
        <v>639</v>
      </c>
      <c r="C151" s="137">
        <v>0.97186616475983445</v>
      </c>
      <c r="D151" s="137" t="s">
        <v>954</v>
      </c>
      <c r="E151" s="138"/>
      <c r="F151" s="137">
        <v>0.97186616475983445</v>
      </c>
    </row>
    <row r="152" spans="1:7" x14ac:dyDescent="0.25">
      <c r="A152" s="103" t="s">
        <v>640</v>
      </c>
      <c r="B152" s="103" t="s">
        <v>94</v>
      </c>
      <c r="C152" s="137">
        <v>2.6452659694684844E-2</v>
      </c>
      <c r="D152" s="137" t="s">
        <v>954</v>
      </c>
      <c r="E152" s="138"/>
      <c r="F152" s="137">
        <v>2.6452659694684844E-2</v>
      </c>
    </row>
    <row r="153" spans="1:7" hidden="1" outlineLevel="1" x14ac:dyDescent="0.25">
      <c r="A153" s="103" t="s">
        <v>641</v>
      </c>
      <c r="C153" s="137"/>
      <c r="D153" s="137"/>
      <c r="E153" s="138"/>
      <c r="F153" s="137"/>
    </row>
    <row r="154" spans="1:7" hidden="1" outlineLevel="1" x14ac:dyDescent="0.25">
      <c r="A154" s="103" t="s">
        <v>642</v>
      </c>
      <c r="C154" s="137"/>
      <c r="D154" s="137"/>
      <c r="E154" s="138"/>
      <c r="F154" s="137"/>
    </row>
    <row r="155" spans="1:7" hidden="1" outlineLevel="1" x14ac:dyDescent="0.25">
      <c r="A155" s="103" t="s">
        <v>643</v>
      </c>
      <c r="C155" s="137"/>
      <c r="D155" s="137"/>
      <c r="E155" s="138"/>
      <c r="F155" s="137"/>
    </row>
    <row r="156" spans="1:7" hidden="1" outlineLevel="1" x14ac:dyDescent="0.25">
      <c r="A156" s="103" t="s">
        <v>644</v>
      </c>
      <c r="C156" s="137"/>
      <c r="D156" s="137"/>
      <c r="E156" s="138"/>
      <c r="F156" s="137"/>
    </row>
    <row r="157" spans="1:7" hidden="1" outlineLevel="1" x14ac:dyDescent="0.25">
      <c r="A157" s="103" t="s">
        <v>645</v>
      </c>
      <c r="C157" s="137"/>
      <c r="D157" s="137"/>
      <c r="E157" s="138"/>
      <c r="F157" s="137"/>
    </row>
    <row r="158" spans="1:7" hidden="1" outlineLevel="1" x14ac:dyDescent="0.25">
      <c r="A158" s="103" t="s">
        <v>646</v>
      </c>
      <c r="C158" s="137"/>
      <c r="D158" s="137"/>
      <c r="E158" s="138"/>
      <c r="F158" s="137"/>
    </row>
    <row r="159" spans="1:7" ht="15" customHeight="1" collapsed="1" x14ac:dyDescent="0.25">
      <c r="A159" s="114"/>
      <c r="B159" s="115" t="s">
        <v>647</v>
      </c>
      <c r="C159" s="114" t="s">
        <v>510</v>
      </c>
      <c r="D159" s="114" t="s">
        <v>511</v>
      </c>
      <c r="E159" s="121"/>
      <c r="F159" s="116" t="s">
        <v>479</v>
      </c>
      <c r="G159" s="116"/>
    </row>
    <row r="160" spans="1:7" x14ac:dyDescent="0.25">
      <c r="A160" s="103" t="s">
        <v>648</v>
      </c>
      <c r="B160" s="103" t="s">
        <v>649</v>
      </c>
      <c r="C160" s="245">
        <v>0</v>
      </c>
      <c r="D160" s="137" t="s">
        <v>954</v>
      </c>
      <c r="E160" s="138"/>
      <c r="F160" s="245">
        <v>0</v>
      </c>
    </row>
    <row r="161" spans="1:7" x14ac:dyDescent="0.25">
      <c r="A161" s="103" t="s">
        <v>650</v>
      </c>
      <c r="B161" s="103" t="s">
        <v>651</v>
      </c>
      <c r="C161" s="245">
        <v>1</v>
      </c>
      <c r="D161" s="137" t="s">
        <v>954</v>
      </c>
      <c r="E161" s="138"/>
      <c r="F161" s="245">
        <v>1</v>
      </c>
    </row>
    <row r="162" spans="1:7" x14ac:dyDescent="0.25">
      <c r="A162" s="103" t="s">
        <v>652</v>
      </c>
      <c r="B162" s="103" t="s">
        <v>94</v>
      </c>
      <c r="C162" s="245">
        <v>0</v>
      </c>
      <c r="D162" s="137" t="s">
        <v>954</v>
      </c>
      <c r="E162" s="138"/>
      <c r="F162" s="245">
        <v>0</v>
      </c>
    </row>
    <row r="163" spans="1:7" hidden="1" outlineLevel="1" x14ac:dyDescent="0.25">
      <c r="A163" s="103" t="s">
        <v>653</v>
      </c>
      <c r="E163" s="98"/>
    </row>
    <row r="164" spans="1:7" hidden="1" outlineLevel="1" x14ac:dyDescent="0.25">
      <c r="A164" s="103" t="s">
        <v>654</v>
      </c>
      <c r="E164" s="98"/>
    </row>
    <row r="165" spans="1:7" hidden="1" outlineLevel="1" x14ac:dyDescent="0.25">
      <c r="A165" s="103" t="s">
        <v>655</v>
      </c>
      <c r="E165" s="98"/>
    </row>
    <row r="166" spans="1:7" hidden="1" outlineLevel="1" x14ac:dyDescent="0.25">
      <c r="A166" s="103" t="s">
        <v>656</v>
      </c>
      <c r="E166" s="98"/>
    </row>
    <row r="167" spans="1:7" hidden="1" outlineLevel="1" x14ac:dyDescent="0.25">
      <c r="A167" s="103" t="s">
        <v>657</v>
      </c>
      <c r="E167" s="98"/>
    </row>
    <row r="168" spans="1:7" hidden="1" outlineLevel="1" x14ac:dyDescent="0.25">
      <c r="A168" s="103" t="s">
        <v>658</v>
      </c>
      <c r="E168" s="98"/>
    </row>
    <row r="169" spans="1:7" ht="15" customHeight="1" collapsed="1" x14ac:dyDescent="0.25">
      <c r="A169" s="114"/>
      <c r="B169" s="115" t="s">
        <v>659</v>
      </c>
      <c r="C169" s="114" t="s">
        <v>510</v>
      </c>
      <c r="D169" s="114" t="s">
        <v>511</v>
      </c>
      <c r="E169" s="121"/>
      <c r="F169" s="116" t="s">
        <v>479</v>
      </c>
      <c r="G169" s="116"/>
    </row>
    <row r="170" spans="1:7" x14ac:dyDescent="0.25">
      <c r="A170" s="103" t="s">
        <v>660</v>
      </c>
      <c r="B170" s="125" t="s">
        <v>661</v>
      </c>
      <c r="C170" s="137">
        <v>0.17924117822844432</v>
      </c>
      <c r="D170" s="137" t="s">
        <v>954</v>
      </c>
      <c r="E170" s="138"/>
      <c r="F170" s="137">
        <v>0.17924117822844432</v>
      </c>
    </row>
    <row r="171" spans="1:7" x14ac:dyDescent="0.25">
      <c r="A171" s="103" t="s">
        <v>662</v>
      </c>
      <c r="B171" s="125" t="s">
        <v>663</v>
      </c>
      <c r="C171" s="137">
        <v>0.15386766350203532</v>
      </c>
      <c r="D171" s="137" t="s">
        <v>954</v>
      </c>
      <c r="E171" s="138"/>
      <c r="F171" s="137">
        <v>0.15386766350203532</v>
      </c>
    </row>
    <row r="172" spans="1:7" x14ac:dyDescent="0.25">
      <c r="A172" s="103" t="s">
        <v>664</v>
      </c>
      <c r="B172" s="125" t="s">
        <v>665</v>
      </c>
      <c r="C172" s="137">
        <v>8.0750095308125713E-2</v>
      </c>
      <c r="D172" s="137" t="s">
        <v>954</v>
      </c>
      <c r="E172" s="137"/>
      <c r="F172" s="137">
        <v>8.0750095308125713E-2</v>
      </c>
    </row>
    <row r="173" spans="1:7" x14ac:dyDescent="0.25">
      <c r="A173" s="103" t="s">
        <v>666</v>
      </c>
      <c r="B173" s="125" t="s">
        <v>667</v>
      </c>
      <c r="C173" s="137">
        <v>8.1993151646647347E-2</v>
      </c>
      <c r="D173" s="137" t="s">
        <v>954</v>
      </c>
      <c r="E173" s="137"/>
      <c r="F173" s="137">
        <v>8.1993151646647347E-2</v>
      </c>
    </row>
    <row r="174" spans="1:7" x14ac:dyDescent="0.25">
      <c r="A174" s="103" t="s">
        <v>668</v>
      </c>
      <c r="B174" s="125" t="s">
        <v>669</v>
      </c>
      <c r="C174" s="137">
        <v>0.50414791131474124</v>
      </c>
      <c r="D174" s="137" t="s">
        <v>954</v>
      </c>
      <c r="E174" s="137"/>
      <c r="F174" s="137">
        <v>0.50414791131474124</v>
      </c>
    </row>
    <row r="175" spans="1:7" hidden="1" outlineLevel="1" x14ac:dyDescent="0.25">
      <c r="A175" s="103" t="s">
        <v>670</v>
      </c>
      <c r="B175" s="122"/>
      <c r="C175" s="137"/>
      <c r="D175" s="137"/>
      <c r="E175" s="137"/>
      <c r="F175" s="137"/>
    </row>
    <row r="176" spans="1:7" hidden="1" outlineLevel="1" x14ac:dyDescent="0.25">
      <c r="A176" s="103" t="s">
        <v>671</v>
      </c>
      <c r="B176" s="122"/>
      <c r="C176" s="137"/>
      <c r="D176" s="137"/>
      <c r="E176" s="137"/>
      <c r="F176" s="137"/>
    </row>
    <row r="177" spans="1:7" hidden="1" outlineLevel="1" x14ac:dyDescent="0.25">
      <c r="A177" s="103" t="s">
        <v>672</v>
      </c>
      <c r="B177" s="125"/>
      <c r="C177" s="137"/>
      <c r="D177" s="137"/>
      <c r="E177" s="137"/>
      <c r="F177" s="137"/>
    </row>
    <row r="178" spans="1:7" hidden="1" outlineLevel="1" x14ac:dyDescent="0.25">
      <c r="A178" s="103" t="s">
        <v>673</v>
      </c>
      <c r="B178" s="125"/>
      <c r="C178" s="137"/>
      <c r="D178" s="137"/>
      <c r="E178" s="137"/>
      <c r="F178" s="137"/>
    </row>
    <row r="179" spans="1:7" ht="15" customHeight="1" collapsed="1" x14ac:dyDescent="0.25">
      <c r="A179" s="114"/>
      <c r="B179" s="115" t="s">
        <v>674</v>
      </c>
      <c r="C179" s="114" t="s">
        <v>510</v>
      </c>
      <c r="D179" s="114" t="s">
        <v>511</v>
      </c>
      <c r="E179" s="121"/>
      <c r="F179" s="116" t="s">
        <v>479</v>
      </c>
      <c r="G179" s="116"/>
    </row>
    <row r="180" spans="1:7" x14ac:dyDescent="0.25">
      <c r="A180" s="103" t="s">
        <v>675</v>
      </c>
      <c r="B180" s="103" t="s">
        <v>676</v>
      </c>
      <c r="C180" s="245">
        <v>0</v>
      </c>
      <c r="D180" s="137" t="s">
        <v>954</v>
      </c>
      <c r="E180" s="138"/>
      <c r="F180" s="245">
        <v>0</v>
      </c>
    </row>
    <row r="181" spans="1:7" hidden="1" outlineLevel="1" x14ac:dyDescent="0.25">
      <c r="A181" s="103" t="s">
        <v>677</v>
      </c>
      <c r="B181" s="126"/>
      <c r="C181" s="137"/>
      <c r="D181" s="137"/>
      <c r="E181" s="138"/>
      <c r="F181" s="137"/>
    </row>
    <row r="182" spans="1:7" hidden="1" outlineLevel="1" x14ac:dyDescent="0.25">
      <c r="A182" s="103" t="s">
        <v>678</v>
      </c>
      <c r="B182" s="126"/>
      <c r="C182" s="137"/>
      <c r="D182" s="137"/>
      <c r="E182" s="138"/>
      <c r="F182" s="137"/>
    </row>
    <row r="183" spans="1:7" hidden="1" outlineLevel="1" x14ac:dyDescent="0.25">
      <c r="A183" s="103" t="s">
        <v>679</v>
      </c>
      <c r="B183" s="126"/>
      <c r="C183" s="137"/>
      <c r="D183" s="137"/>
      <c r="E183" s="138"/>
      <c r="F183" s="137"/>
    </row>
    <row r="184" spans="1:7" hidden="1" outlineLevel="1" x14ac:dyDescent="0.25">
      <c r="A184" s="103" t="s">
        <v>680</v>
      </c>
      <c r="B184" s="126"/>
      <c r="C184" s="137"/>
      <c r="D184" s="137"/>
      <c r="E184" s="138"/>
      <c r="F184" s="137"/>
    </row>
    <row r="185" spans="1:7" ht="18.75" collapsed="1" x14ac:dyDescent="0.25">
      <c r="A185" s="127"/>
      <c r="B185" s="128" t="s">
        <v>476</v>
      </c>
      <c r="C185" s="127"/>
      <c r="D185" s="127"/>
      <c r="E185" s="127"/>
      <c r="F185" s="129"/>
      <c r="G185" s="129"/>
    </row>
    <row r="186" spans="1:7" ht="15" customHeight="1" x14ac:dyDescent="0.25">
      <c r="A186" s="114"/>
      <c r="B186" s="115" t="s">
        <v>681</v>
      </c>
      <c r="C186" s="114" t="s">
        <v>682</v>
      </c>
      <c r="D186" s="114" t="s">
        <v>683</v>
      </c>
      <c r="E186" s="121"/>
      <c r="F186" s="114" t="s">
        <v>510</v>
      </c>
      <c r="G186" s="114" t="s">
        <v>684</v>
      </c>
    </row>
    <row r="187" spans="1:7" x14ac:dyDescent="0.25">
      <c r="A187" s="103" t="s">
        <v>685</v>
      </c>
      <c r="B187" s="124" t="s">
        <v>686</v>
      </c>
      <c r="C187" s="242">
        <v>52.7432177224036</v>
      </c>
      <c r="E187" s="130"/>
      <c r="F187" s="131"/>
      <c r="G187" s="131"/>
    </row>
    <row r="188" spans="1:7" x14ac:dyDescent="0.25">
      <c r="A188" s="130"/>
      <c r="B188" s="132"/>
      <c r="C188" s="130"/>
      <c r="D188" s="130"/>
      <c r="E188" s="130"/>
      <c r="F188" s="131"/>
      <c r="G188" s="131"/>
    </row>
    <row r="189" spans="1:7" x14ac:dyDescent="0.25">
      <c r="B189" s="124" t="s">
        <v>687</v>
      </c>
      <c r="C189" s="130"/>
      <c r="D189" s="130"/>
      <c r="E189" s="130"/>
      <c r="F189" s="131"/>
      <c r="G189" s="131"/>
    </row>
    <row r="190" spans="1:7" x14ac:dyDescent="0.25">
      <c r="A190" s="103" t="s">
        <v>688</v>
      </c>
      <c r="B190" s="124" t="s">
        <v>1396</v>
      </c>
      <c r="C190" s="242">
        <v>5.5684543499999997</v>
      </c>
      <c r="D190" s="243">
        <v>1065</v>
      </c>
      <c r="E190" s="130"/>
      <c r="F190" s="158">
        <f>IF($C$214=0,"",IF(C190="[for completion]","",IF(C190="","",C190/$C$214)))</f>
        <v>1.2293513047898181E-2</v>
      </c>
      <c r="G190" s="158">
        <f>IF($D$214=0,"",IF(D190="[for completion]","",IF(D190="","",D190/$D$214)))</f>
        <v>0.12401024685607825</v>
      </c>
    </row>
    <row r="191" spans="1:7" x14ac:dyDescent="0.25">
      <c r="A191" s="103" t="s">
        <v>689</v>
      </c>
      <c r="B191" s="124" t="s">
        <v>1397</v>
      </c>
      <c r="C191" s="242">
        <v>16.260199360000005</v>
      </c>
      <c r="D191" s="243">
        <v>1083</v>
      </c>
      <c r="E191" s="130"/>
      <c r="F191" s="158">
        <f t="shared" ref="F191:F213" si="1">IF($C$214=0,"",IF(C191="[for completion]","",IF(C191="","",C191/$C$214)))</f>
        <v>3.5897748356971931E-2</v>
      </c>
      <c r="G191" s="158">
        <f t="shared" ref="G191:G213" si="2">IF($D$214=0,"",IF(D191="[for completion]","",IF(D191="","",D191/$D$214)))</f>
        <v>0.12610619469026549</v>
      </c>
    </row>
    <row r="192" spans="1:7" x14ac:dyDescent="0.25">
      <c r="A192" s="103" t="s">
        <v>690</v>
      </c>
      <c r="B192" s="124" t="s">
        <v>1398</v>
      </c>
      <c r="C192" s="242">
        <v>27.093417500000019</v>
      </c>
      <c r="D192" s="243">
        <v>1085</v>
      </c>
      <c r="E192" s="130"/>
      <c r="F192" s="158">
        <f t="shared" si="1"/>
        <v>5.9814314819408215E-2</v>
      </c>
      <c r="G192" s="158">
        <f t="shared" si="2"/>
        <v>0.12633907778295295</v>
      </c>
    </row>
    <row r="193" spans="1:7" x14ac:dyDescent="0.25">
      <c r="A193" s="103" t="s">
        <v>691</v>
      </c>
      <c r="B193" s="124" t="s">
        <v>1399</v>
      </c>
      <c r="C193" s="242">
        <v>35.68476797999999</v>
      </c>
      <c r="D193" s="243">
        <v>1025</v>
      </c>
      <c r="E193" s="130"/>
      <c r="F193" s="158">
        <f t="shared" si="1"/>
        <v>7.878149540246282E-2</v>
      </c>
      <c r="G193" s="158">
        <f t="shared" si="2"/>
        <v>0.11935258500232883</v>
      </c>
    </row>
    <row r="194" spans="1:7" x14ac:dyDescent="0.25">
      <c r="A194" s="103" t="s">
        <v>692</v>
      </c>
      <c r="B194" s="124" t="s">
        <v>1400</v>
      </c>
      <c r="C194" s="242">
        <v>39.920454200000002</v>
      </c>
      <c r="D194" s="244">
        <v>889</v>
      </c>
      <c r="E194" s="130"/>
      <c r="F194" s="158">
        <f t="shared" si="1"/>
        <v>8.8132647542620471E-2</v>
      </c>
      <c r="G194" s="158">
        <f t="shared" si="2"/>
        <v>0.10351653469958082</v>
      </c>
    </row>
    <row r="195" spans="1:7" x14ac:dyDescent="0.25">
      <c r="A195" s="103" t="s">
        <v>693</v>
      </c>
      <c r="B195" s="124" t="s">
        <v>1401</v>
      </c>
      <c r="C195" s="242">
        <v>43.01303308</v>
      </c>
      <c r="D195" s="244">
        <v>784</v>
      </c>
      <c r="E195" s="130"/>
      <c r="F195" s="158">
        <f t="shared" si="1"/>
        <v>9.4960154140198011E-2</v>
      </c>
      <c r="G195" s="158">
        <f t="shared" si="2"/>
        <v>9.1290172333488587E-2</v>
      </c>
    </row>
    <row r="196" spans="1:7" x14ac:dyDescent="0.25">
      <c r="A196" s="103" t="s">
        <v>694</v>
      </c>
      <c r="B196" s="124" t="s">
        <v>1402</v>
      </c>
      <c r="C196" s="242">
        <v>37.811298009999959</v>
      </c>
      <c r="D196" s="244">
        <v>581</v>
      </c>
      <c r="E196" s="130"/>
      <c r="F196" s="158">
        <f t="shared" si="1"/>
        <v>8.3476249642578285E-2</v>
      </c>
      <c r="G196" s="158">
        <f t="shared" si="2"/>
        <v>6.7652538425710299E-2</v>
      </c>
    </row>
    <row r="197" spans="1:7" x14ac:dyDescent="0.25">
      <c r="A197" s="103" t="s">
        <v>695</v>
      </c>
      <c r="B197" s="124" t="s">
        <v>1403</v>
      </c>
      <c r="C197" s="242">
        <v>33.481586349999994</v>
      </c>
      <c r="D197" s="244">
        <v>448</v>
      </c>
      <c r="E197" s="130"/>
      <c r="F197" s="158">
        <f t="shared" si="1"/>
        <v>7.3917516924252885E-2</v>
      </c>
      <c r="G197" s="158">
        <f t="shared" si="2"/>
        <v>5.2165812761993481E-2</v>
      </c>
    </row>
    <row r="198" spans="1:7" x14ac:dyDescent="0.25">
      <c r="A198" s="103" t="s">
        <v>696</v>
      </c>
      <c r="B198" s="124" t="s">
        <v>1404</v>
      </c>
      <c r="C198" s="242">
        <v>27.414669560000011</v>
      </c>
      <c r="D198" s="244">
        <v>323</v>
      </c>
      <c r="E198" s="130"/>
      <c r="F198" s="158">
        <f t="shared" si="1"/>
        <v>6.052354509104977E-2</v>
      </c>
      <c r="G198" s="158">
        <f t="shared" si="2"/>
        <v>3.7610619469026552E-2</v>
      </c>
    </row>
    <row r="199" spans="1:7" x14ac:dyDescent="0.25">
      <c r="A199" s="103" t="s">
        <v>697</v>
      </c>
      <c r="B199" s="124" t="s">
        <v>1405</v>
      </c>
      <c r="C199" s="242">
        <v>25.338377650000009</v>
      </c>
      <c r="D199" s="244">
        <v>267</v>
      </c>
      <c r="E199" s="124"/>
      <c r="F199" s="158">
        <f t="shared" si="1"/>
        <v>5.5939701876670099E-2</v>
      </c>
      <c r="G199" s="158">
        <f t="shared" si="2"/>
        <v>3.1089892873777364E-2</v>
      </c>
    </row>
    <row r="200" spans="1:7" x14ac:dyDescent="0.25">
      <c r="A200" s="103" t="s">
        <v>698</v>
      </c>
      <c r="B200" s="124" t="s">
        <v>1406</v>
      </c>
      <c r="C200" s="242">
        <v>17.808969359999999</v>
      </c>
      <c r="D200" s="244">
        <v>170</v>
      </c>
      <c r="E200" s="124"/>
      <c r="F200" s="158">
        <f t="shared" si="1"/>
        <v>3.9316978004278497E-2</v>
      </c>
      <c r="G200" s="158">
        <f t="shared" si="2"/>
        <v>1.9795062878435025E-2</v>
      </c>
    </row>
    <row r="201" spans="1:7" x14ac:dyDescent="0.25">
      <c r="A201" s="103" t="s">
        <v>699</v>
      </c>
      <c r="B201" s="124" t="s">
        <v>1407</v>
      </c>
      <c r="C201" s="242">
        <v>18.692614840000005</v>
      </c>
      <c r="D201" s="244">
        <v>163</v>
      </c>
      <c r="E201" s="124"/>
      <c r="F201" s="158">
        <f t="shared" si="1"/>
        <v>4.1267807903440069E-2</v>
      </c>
      <c r="G201" s="158">
        <f t="shared" si="2"/>
        <v>1.8979972054028876E-2</v>
      </c>
    </row>
    <row r="202" spans="1:7" x14ac:dyDescent="0.25">
      <c r="A202" s="103" t="s">
        <v>700</v>
      </c>
      <c r="B202" s="124" t="s">
        <v>1408</v>
      </c>
      <c r="C202" s="242">
        <v>15.193821940000007</v>
      </c>
      <c r="D202" s="244">
        <v>121</v>
      </c>
      <c r="E202" s="124"/>
      <c r="F202" s="158">
        <f t="shared" si="1"/>
        <v>3.3543499960061937E-2</v>
      </c>
      <c r="G202" s="158">
        <f t="shared" si="2"/>
        <v>1.4089427107591989E-2</v>
      </c>
    </row>
    <row r="203" spans="1:7" x14ac:dyDescent="0.25">
      <c r="A203" s="103" t="s">
        <v>701</v>
      </c>
      <c r="B203" s="124" t="s">
        <v>1409</v>
      </c>
      <c r="C203" s="242">
        <v>12.83666032</v>
      </c>
      <c r="D203" s="244">
        <v>95</v>
      </c>
      <c r="E203" s="124"/>
      <c r="F203" s="158">
        <f t="shared" si="1"/>
        <v>2.8339578851958595E-2</v>
      </c>
      <c r="G203" s="158">
        <f t="shared" si="2"/>
        <v>1.1061946902654867E-2</v>
      </c>
    </row>
    <row r="204" spans="1:7" x14ac:dyDescent="0.25">
      <c r="A204" s="103" t="s">
        <v>702</v>
      </c>
      <c r="B204" s="124" t="s">
        <v>1410</v>
      </c>
      <c r="C204" s="242">
        <v>13.882492019999999</v>
      </c>
      <c r="D204" s="244">
        <v>96</v>
      </c>
      <c r="E204" s="124"/>
      <c r="F204" s="158">
        <f t="shared" si="1"/>
        <v>3.0648468328596853E-2</v>
      </c>
      <c r="G204" s="158">
        <f t="shared" si="2"/>
        <v>1.1178388448998603E-2</v>
      </c>
    </row>
    <row r="205" spans="1:7" x14ac:dyDescent="0.25">
      <c r="A205" s="103" t="s">
        <v>703</v>
      </c>
      <c r="B205" s="124" t="s">
        <v>1411</v>
      </c>
      <c r="C205" s="242">
        <v>9.2997509100000002</v>
      </c>
      <c r="D205" s="244">
        <v>60</v>
      </c>
      <c r="F205" s="158">
        <f t="shared" si="1"/>
        <v>2.0531120840433573E-2</v>
      </c>
      <c r="G205" s="158">
        <f t="shared" si="2"/>
        <v>6.9864927806241265E-3</v>
      </c>
    </row>
    <row r="206" spans="1:7" x14ac:dyDescent="0.25">
      <c r="A206" s="103" t="s">
        <v>704</v>
      </c>
      <c r="B206" s="124" t="s">
        <v>1412</v>
      </c>
      <c r="C206" s="242">
        <v>9.91787624</v>
      </c>
      <c r="D206" s="244">
        <v>60</v>
      </c>
      <c r="E206" s="119"/>
      <c r="F206" s="158">
        <f t="shared" si="1"/>
        <v>2.1895760169764047E-2</v>
      </c>
      <c r="G206" s="158">
        <f t="shared" si="2"/>
        <v>6.9864927806241265E-3</v>
      </c>
    </row>
    <row r="207" spans="1:7" x14ac:dyDescent="0.25">
      <c r="A207" s="103" t="s">
        <v>705</v>
      </c>
      <c r="B207" s="124" t="s">
        <v>1413</v>
      </c>
      <c r="C207" s="242">
        <v>8.050835290000002</v>
      </c>
      <c r="D207" s="244">
        <v>46</v>
      </c>
      <c r="E207" s="119"/>
      <c r="F207" s="158">
        <f t="shared" si="1"/>
        <v>1.7773881666838871E-2</v>
      </c>
      <c r="G207" s="158">
        <f t="shared" si="2"/>
        <v>5.3563111318118304E-3</v>
      </c>
    </row>
    <row r="208" spans="1:7" x14ac:dyDescent="0.25">
      <c r="A208" s="103" t="s">
        <v>706</v>
      </c>
      <c r="B208" s="124" t="s">
        <v>1414</v>
      </c>
      <c r="C208" s="242">
        <v>8.6717651100000008</v>
      </c>
      <c r="D208" s="244">
        <v>47</v>
      </c>
      <c r="E208" s="119"/>
      <c r="F208" s="158">
        <f t="shared" si="1"/>
        <v>1.9144712487064425E-2</v>
      </c>
      <c r="G208" s="158">
        <f t="shared" si="2"/>
        <v>5.4727526781555656E-3</v>
      </c>
    </row>
    <row r="209" spans="1:7" x14ac:dyDescent="0.25">
      <c r="A209" s="103" t="s">
        <v>707</v>
      </c>
      <c r="B209" s="124" t="s">
        <v>1415</v>
      </c>
      <c r="C209" s="242">
        <v>3.9112472500000002</v>
      </c>
      <c r="D209" s="244">
        <v>20</v>
      </c>
      <c r="E209" s="119"/>
      <c r="F209" s="158">
        <f t="shared" si="1"/>
        <v>8.634886106488578E-3</v>
      </c>
      <c r="G209" s="158">
        <f t="shared" si="2"/>
        <v>2.328830926874709E-3</v>
      </c>
    </row>
    <row r="210" spans="1:7" x14ac:dyDescent="0.25">
      <c r="A210" s="103" t="s">
        <v>708</v>
      </c>
      <c r="B210" s="124" t="s">
        <v>1416</v>
      </c>
      <c r="C210" s="242">
        <v>6.3806156099999995</v>
      </c>
      <c r="D210" s="244">
        <v>31</v>
      </c>
      <c r="E210" s="119"/>
      <c r="F210" s="158">
        <f t="shared" si="1"/>
        <v>1.4086526767550461E-2</v>
      </c>
      <c r="G210" s="158">
        <f t="shared" si="2"/>
        <v>3.6096879366557988E-3</v>
      </c>
    </row>
    <row r="211" spans="1:7" x14ac:dyDescent="0.25">
      <c r="A211" s="103" t="s">
        <v>709</v>
      </c>
      <c r="B211" s="124" t="s">
        <v>1417</v>
      </c>
      <c r="C211" s="242">
        <v>4.2939309300000001</v>
      </c>
      <c r="D211" s="244">
        <v>20</v>
      </c>
      <c r="E211" s="119"/>
      <c r="F211" s="158">
        <f t="shared" si="1"/>
        <v>9.4797393669445399E-3</v>
      </c>
      <c r="G211" s="158">
        <f t="shared" si="2"/>
        <v>2.328830926874709E-3</v>
      </c>
    </row>
    <row r="212" spans="1:7" x14ac:dyDescent="0.25">
      <c r="A212" s="103" t="s">
        <v>710</v>
      </c>
      <c r="B212" s="124" t="s">
        <v>1418</v>
      </c>
      <c r="C212" s="242">
        <v>32.431915940000003</v>
      </c>
      <c r="D212" s="244">
        <v>109</v>
      </c>
      <c r="E212" s="119"/>
      <c r="F212" s="158">
        <f t="shared" si="1"/>
        <v>7.1600152702468875E-2</v>
      </c>
      <c r="G212" s="158">
        <f t="shared" si="2"/>
        <v>1.2692128551467164E-2</v>
      </c>
    </row>
    <row r="213" spans="1:7" x14ac:dyDescent="0.25">
      <c r="A213" s="103" t="s">
        <v>711</v>
      </c>
      <c r="B213" s="124"/>
      <c r="C213" s="159"/>
      <c r="D213" s="162"/>
      <c r="E213" s="119"/>
      <c r="F213" s="158" t="str">
        <f t="shared" si="1"/>
        <v/>
      </c>
      <c r="G213" s="158" t="str">
        <f t="shared" si="2"/>
        <v/>
      </c>
    </row>
    <row r="214" spans="1:7" x14ac:dyDescent="0.25">
      <c r="A214" s="103" t="s">
        <v>712</v>
      </c>
      <c r="B214" s="133" t="s">
        <v>96</v>
      </c>
      <c r="C214" s="165">
        <f>SUM(C190:C213)</f>
        <v>452.95875380000001</v>
      </c>
      <c r="D214" s="163">
        <f>SUM(D190:D213)</f>
        <v>8588</v>
      </c>
      <c r="E214" s="119"/>
      <c r="F214" s="164">
        <f>SUM(F190:F213)</f>
        <v>0.99999999999999989</v>
      </c>
      <c r="G214" s="164">
        <f>SUM(G190:G213)</f>
        <v>1</v>
      </c>
    </row>
    <row r="215" spans="1:7" ht="15" customHeight="1" x14ac:dyDescent="0.25">
      <c r="A215" s="114"/>
      <c r="B215" s="115" t="s">
        <v>713</v>
      </c>
      <c r="C215" s="114" t="s">
        <v>682</v>
      </c>
      <c r="D215" s="114" t="s">
        <v>683</v>
      </c>
      <c r="E215" s="121"/>
      <c r="F215" s="114" t="s">
        <v>510</v>
      </c>
      <c r="G215" s="114" t="s">
        <v>684</v>
      </c>
    </row>
    <row r="216" spans="1:7" x14ac:dyDescent="0.25">
      <c r="A216" s="103" t="s">
        <v>714</v>
      </c>
      <c r="B216" s="103" t="s">
        <v>715</v>
      </c>
      <c r="C216" s="137">
        <v>0.55718319818776985</v>
      </c>
      <c r="F216" s="161"/>
      <c r="G216" s="161"/>
    </row>
    <row r="217" spans="1:7" x14ac:dyDescent="0.25">
      <c r="F217" s="161"/>
      <c r="G217" s="161"/>
    </row>
    <row r="218" spans="1:7" x14ac:dyDescent="0.25">
      <c r="B218" s="124" t="s">
        <v>716</v>
      </c>
      <c r="F218" s="161"/>
      <c r="G218" s="161"/>
    </row>
    <row r="219" spans="1:7" x14ac:dyDescent="0.25">
      <c r="A219" s="103" t="s">
        <v>717</v>
      </c>
      <c r="B219" s="103" t="s">
        <v>718</v>
      </c>
      <c r="C219" s="242">
        <v>110.86396751000022</v>
      </c>
      <c r="D219" s="243">
        <v>3907</v>
      </c>
      <c r="F219" s="158">
        <f t="shared" ref="F219:F233" si="3">IF($C$227=0,"",IF(C219="[for completion]","",C219/$C$227))</f>
        <v>0.24475510535988282</v>
      </c>
      <c r="G219" s="158">
        <f t="shared" ref="G219:G233" si="4">IF($D$227=0,"",IF(D219="[for completion]","",D219/$D$227))</f>
        <v>0.4549371215649744</v>
      </c>
    </row>
    <row r="220" spans="1:7" x14ac:dyDescent="0.25">
      <c r="A220" s="103" t="s">
        <v>719</v>
      </c>
      <c r="B220" s="103" t="s">
        <v>720</v>
      </c>
      <c r="C220" s="242">
        <v>72.373556029999833</v>
      </c>
      <c r="D220" s="243">
        <v>1373</v>
      </c>
      <c r="F220" s="158">
        <f t="shared" si="3"/>
        <v>0.15977957247285202</v>
      </c>
      <c r="G220" s="158">
        <f t="shared" si="4"/>
        <v>0.15987424312994877</v>
      </c>
    </row>
    <row r="221" spans="1:7" x14ac:dyDescent="0.25">
      <c r="A221" s="103" t="s">
        <v>721</v>
      </c>
      <c r="B221" s="103" t="s">
        <v>722</v>
      </c>
      <c r="C221" s="242">
        <v>76.463658550000105</v>
      </c>
      <c r="D221" s="243">
        <v>1200</v>
      </c>
      <c r="F221" s="158">
        <f t="shared" si="3"/>
        <v>0.16880931852740386</v>
      </c>
      <c r="G221" s="158">
        <f t="shared" si="4"/>
        <v>0.13972985561248252</v>
      </c>
    </row>
    <row r="222" spans="1:7" x14ac:dyDescent="0.25">
      <c r="A222" s="103" t="s">
        <v>723</v>
      </c>
      <c r="B222" s="103" t="s">
        <v>724</v>
      </c>
      <c r="C222" s="242">
        <v>72.028910769999982</v>
      </c>
      <c r="D222" s="244">
        <v>862</v>
      </c>
      <c r="F222" s="158">
        <f t="shared" si="3"/>
        <v>0.15901869688074011</v>
      </c>
      <c r="G222" s="158">
        <f t="shared" si="4"/>
        <v>0.10037261294829995</v>
      </c>
    </row>
    <row r="223" spans="1:7" x14ac:dyDescent="0.25">
      <c r="A223" s="103" t="s">
        <v>725</v>
      </c>
      <c r="B223" s="103" t="s">
        <v>726</v>
      </c>
      <c r="C223" s="242">
        <v>70.178606639999956</v>
      </c>
      <c r="D223" s="244">
        <v>719</v>
      </c>
      <c r="F223" s="158">
        <f t="shared" si="3"/>
        <v>0.15493376836467257</v>
      </c>
      <c r="G223" s="158">
        <f t="shared" si="4"/>
        <v>8.3721471821145782E-2</v>
      </c>
    </row>
    <row r="224" spans="1:7" x14ac:dyDescent="0.25">
      <c r="A224" s="103" t="s">
        <v>727</v>
      </c>
      <c r="B224" s="103" t="s">
        <v>728</v>
      </c>
      <c r="C224" s="242">
        <v>46.417232899999938</v>
      </c>
      <c r="D224" s="244">
        <v>472</v>
      </c>
      <c r="F224" s="158">
        <f t="shared" si="3"/>
        <v>0.10247562832287167</v>
      </c>
      <c r="G224" s="158">
        <f t="shared" si="4"/>
        <v>5.4960409874243131E-2</v>
      </c>
    </row>
    <row r="225" spans="1:7" x14ac:dyDescent="0.25">
      <c r="A225" s="103" t="s">
        <v>729</v>
      </c>
      <c r="B225" s="103" t="s">
        <v>730</v>
      </c>
      <c r="C225" s="242">
        <v>1.55782233</v>
      </c>
      <c r="D225" s="244">
        <v>16</v>
      </c>
      <c r="F225" s="158">
        <f t="shared" si="3"/>
        <v>3.4392145353875705E-3</v>
      </c>
      <c r="G225" s="158">
        <f t="shared" si="4"/>
        <v>1.8630647414997672E-3</v>
      </c>
    </row>
    <row r="226" spans="1:7" x14ac:dyDescent="0.25">
      <c r="A226" s="103" t="s">
        <v>731</v>
      </c>
      <c r="B226" s="103" t="s">
        <v>732</v>
      </c>
      <c r="C226" s="242">
        <v>3.0749990700000009</v>
      </c>
      <c r="D226" s="244">
        <v>39</v>
      </c>
      <c r="F226" s="158">
        <f t="shared" si="3"/>
        <v>6.7886955361894609E-3</v>
      </c>
      <c r="G226" s="158">
        <f t="shared" si="4"/>
        <v>4.541220307405682E-3</v>
      </c>
    </row>
    <row r="227" spans="1:7" x14ac:dyDescent="0.25">
      <c r="A227" s="103" t="s">
        <v>733</v>
      </c>
      <c r="B227" s="133" t="s">
        <v>96</v>
      </c>
      <c r="C227" s="159">
        <f>SUM(C219:C226)</f>
        <v>452.95875380000001</v>
      </c>
      <c r="D227" s="162">
        <f>SUM(D219:D226)</f>
        <v>8588</v>
      </c>
      <c r="F227" s="137">
        <f>SUM(F219:F226)</f>
        <v>1</v>
      </c>
      <c r="G227" s="137">
        <f>SUM(G219:G226)</f>
        <v>0.99999999999999989</v>
      </c>
    </row>
    <row r="228" spans="1:7" hidden="1" outlineLevel="1" x14ac:dyDescent="0.25">
      <c r="A228" s="103" t="s">
        <v>734</v>
      </c>
      <c r="B228" s="120" t="s">
        <v>735</v>
      </c>
      <c r="C228" s="159"/>
      <c r="D228" s="162"/>
      <c r="F228" s="158">
        <f t="shared" si="3"/>
        <v>0</v>
      </c>
      <c r="G228" s="158">
        <f t="shared" si="4"/>
        <v>0</v>
      </c>
    </row>
    <row r="229" spans="1:7" hidden="1" outlineLevel="1" x14ac:dyDescent="0.25">
      <c r="A229" s="103" t="s">
        <v>736</v>
      </c>
      <c r="B229" s="120" t="s">
        <v>737</v>
      </c>
      <c r="C229" s="159"/>
      <c r="D229" s="162"/>
      <c r="F229" s="158">
        <f t="shared" si="3"/>
        <v>0</v>
      </c>
      <c r="G229" s="158">
        <f t="shared" si="4"/>
        <v>0</v>
      </c>
    </row>
    <row r="230" spans="1:7" hidden="1" outlineLevel="1" x14ac:dyDescent="0.25">
      <c r="A230" s="103" t="s">
        <v>738</v>
      </c>
      <c r="B230" s="120" t="s">
        <v>739</v>
      </c>
      <c r="C230" s="159"/>
      <c r="D230" s="162"/>
      <c r="F230" s="158">
        <f t="shared" si="3"/>
        <v>0</v>
      </c>
      <c r="G230" s="158">
        <f t="shared" si="4"/>
        <v>0</v>
      </c>
    </row>
    <row r="231" spans="1:7" hidden="1" outlineLevel="1" x14ac:dyDescent="0.25">
      <c r="A231" s="103" t="s">
        <v>740</v>
      </c>
      <c r="B231" s="120" t="s">
        <v>741</v>
      </c>
      <c r="C231" s="159"/>
      <c r="D231" s="162"/>
      <c r="F231" s="158">
        <f t="shared" si="3"/>
        <v>0</v>
      </c>
      <c r="G231" s="158">
        <f t="shared" si="4"/>
        <v>0</v>
      </c>
    </row>
    <row r="232" spans="1:7" hidden="1" outlineLevel="1" x14ac:dyDescent="0.25">
      <c r="A232" s="103" t="s">
        <v>742</v>
      </c>
      <c r="B232" s="120" t="s">
        <v>743</v>
      </c>
      <c r="C232" s="159"/>
      <c r="D232" s="162"/>
      <c r="F232" s="158">
        <f t="shared" si="3"/>
        <v>0</v>
      </c>
      <c r="G232" s="158">
        <f t="shared" si="4"/>
        <v>0</v>
      </c>
    </row>
    <row r="233" spans="1:7" hidden="1" outlineLevel="1" x14ac:dyDescent="0.25">
      <c r="A233" s="103" t="s">
        <v>744</v>
      </c>
      <c r="B233" s="120" t="s">
        <v>745</v>
      </c>
      <c r="C233" s="159"/>
      <c r="D233" s="162"/>
      <c r="F233" s="158">
        <f t="shared" si="3"/>
        <v>0</v>
      </c>
      <c r="G233" s="158">
        <f t="shared" si="4"/>
        <v>0</v>
      </c>
    </row>
    <row r="234" spans="1:7" hidden="1" outlineLevel="1" x14ac:dyDescent="0.25">
      <c r="A234" s="103" t="s">
        <v>746</v>
      </c>
      <c r="B234" s="120"/>
      <c r="F234" s="158"/>
      <c r="G234" s="158"/>
    </row>
    <row r="235" spans="1:7" hidden="1" outlineLevel="1" x14ac:dyDescent="0.25">
      <c r="A235" s="103" t="s">
        <v>747</v>
      </c>
      <c r="B235" s="120"/>
      <c r="F235" s="158"/>
      <c r="G235" s="158"/>
    </row>
    <row r="236" spans="1:7" hidden="1" outlineLevel="1" x14ac:dyDescent="0.25">
      <c r="A236" s="103" t="s">
        <v>748</v>
      </c>
      <c r="B236" s="120"/>
      <c r="F236" s="158"/>
      <c r="G236" s="158"/>
    </row>
    <row r="237" spans="1:7" ht="15" customHeight="1" collapsed="1" x14ac:dyDescent="0.25">
      <c r="A237" s="114"/>
      <c r="B237" s="115" t="s">
        <v>749</v>
      </c>
      <c r="C237" s="114" t="s">
        <v>682</v>
      </c>
      <c r="D237" s="114" t="s">
        <v>683</v>
      </c>
      <c r="E237" s="121"/>
      <c r="F237" s="114" t="s">
        <v>510</v>
      </c>
      <c r="G237" s="114" t="s">
        <v>684</v>
      </c>
    </row>
    <row r="238" spans="1:7" x14ac:dyDescent="0.25">
      <c r="A238" s="103" t="s">
        <v>750</v>
      </c>
      <c r="B238" s="103" t="s">
        <v>715</v>
      </c>
      <c r="C238" s="137">
        <v>0.47781153311923014</v>
      </c>
      <c r="F238" s="161"/>
      <c r="G238" s="161"/>
    </row>
    <row r="239" spans="1:7" x14ac:dyDescent="0.25">
      <c r="F239" s="161"/>
      <c r="G239" s="161"/>
    </row>
    <row r="240" spans="1:7" x14ac:dyDescent="0.25">
      <c r="B240" s="124" t="s">
        <v>716</v>
      </c>
      <c r="F240" s="161"/>
      <c r="G240" s="161"/>
    </row>
    <row r="241" spans="1:7" x14ac:dyDescent="0.25">
      <c r="A241" s="103" t="s">
        <v>751</v>
      </c>
      <c r="B241" s="103" t="s">
        <v>718</v>
      </c>
      <c r="C241" s="242">
        <v>188.14808172999972</v>
      </c>
      <c r="D241" s="243">
        <v>5418</v>
      </c>
      <c r="F241" s="158">
        <f>IF($C$249=0,"",IF(C241="[Mark as ND1 if not relevant]","",C241/$C$249))</f>
        <v>0.4153757492300833</v>
      </c>
      <c r="G241" s="158">
        <f>IF($D$249=0,"",IF(D241="[Mark as ND1 if not relevant]","",D241/$D$249))</f>
        <v>0.63088029809035862</v>
      </c>
    </row>
    <row r="242" spans="1:7" x14ac:dyDescent="0.25">
      <c r="A242" s="103" t="s">
        <v>752</v>
      </c>
      <c r="B242" s="103" t="s">
        <v>720</v>
      </c>
      <c r="C242" s="242">
        <v>69.364080330000064</v>
      </c>
      <c r="D242" s="243">
        <v>1059</v>
      </c>
      <c r="F242" s="158">
        <f t="shared" ref="F242:F248" si="5">IF($C$249=0,"",IF(C242="[Mark as ND1 if not relevant]","",C242/$C$249))</f>
        <v>0.15313553330868448</v>
      </c>
      <c r="G242" s="158">
        <f t="shared" ref="G242:G248" si="6">IF($D$249=0,"",IF(D242="[Mark as ND1 if not relevant]","",D242/$D$249))</f>
        <v>0.12331159757801584</v>
      </c>
    </row>
    <row r="243" spans="1:7" x14ac:dyDescent="0.25">
      <c r="A243" s="103" t="s">
        <v>753</v>
      </c>
      <c r="B243" s="103" t="s">
        <v>722</v>
      </c>
      <c r="C243" s="242">
        <v>56.197787800000015</v>
      </c>
      <c r="D243" s="244">
        <v>694</v>
      </c>
      <c r="F243" s="158">
        <f t="shared" si="5"/>
        <v>0.12406822327318064</v>
      </c>
      <c r="G243" s="158">
        <f t="shared" si="6"/>
        <v>8.0810433162552403E-2</v>
      </c>
    </row>
    <row r="244" spans="1:7" x14ac:dyDescent="0.25">
      <c r="A244" s="103" t="s">
        <v>754</v>
      </c>
      <c r="B244" s="103" t="s">
        <v>724</v>
      </c>
      <c r="C244" s="242">
        <v>56.09275465999999</v>
      </c>
      <c r="D244" s="244">
        <v>603</v>
      </c>
      <c r="F244" s="158">
        <f t="shared" si="5"/>
        <v>0.12383634092380805</v>
      </c>
      <c r="G244" s="158">
        <f t="shared" si="6"/>
        <v>7.0214252445272476E-2</v>
      </c>
    </row>
    <row r="245" spans="1:7" x14ac:dyDescent="0.25">
      <c r="A245" s="103" t="s">
        <v>755</v>
      </c>
      <c r="B245" s="103" t="s">
        <v>726</v>
      </c>
      <c r="C245" s="242">
        <v>46.531845849999925</v>
      </c>
      <c r="D245" s="244">
        <v>438</v>
      </c>
      <c r="F245" s="158">
        <f t="shared" si="5"/>
        <v>0.10272866008136734</v>
      </c>
      <c r="G245" s="158">
        <f t="shared" si="6"/>
        <v>5.1001397298556128E-2</v>
      </c>
    </row>
    <row r="246" spans="1:7" x14ac:dyDescent="0.25">
      <c r="A246" s="103" t="s">
        <v>756</v>
      </c>
      <c r="B246" s="103" t="s">
        <v>728</v>
      </c>
      <c r="C246" s="242">
        <v>36.330895200000001</v>
      </c>
      <c r="D246" s="244">
        <v>372</v>
      </c>
      <c r="F246" s="158">
        <f t="shared" si="5"/>
        <v>8.0207954687286198E-2</v>
      </c>
      <c r="G246" s="158">
        <f t="shared" si="6"/>
        <v>4.3316255239869587E-2</v>
      </c>
    </row>
    <row r="247" spans="1:7" x14ac:dyDescent="0.25">
      <c r="A247" s="103" t="s">
        <v>757</v>
      </c>
      <c r="B247" s="103" t="s">
        <v>730</v>
      </c>
      <c r="C247" s="242">
        <v>0.29330823</v>
      </c>
      <c r="D247" s="244">
        <v>4</v>
      </c>
      <c r="F247" s="158">
        <f t="shared" si="5"/>
        <v>6.4753849559005968E-4</v>
      </c>
      <c r="G247" s="158">
        <f t="shared" si="6"/>
        <v>4.657661853749418E-4</v>
      </c>
    </row>
    <row r="248" spans="1:7" x14ac:dyDescent="0.25">
      <c r="A248" s="103" t="s">
        <v>758</v>
      </c>
      <c r="B248" s="103" t="s">
        <v>732</v>
      </c>
      <c r="C248" s="242">
        <v>0</v>
      </c>
      <c r="D248" s="244">
        <v>0</v>
      </c>
      <c r="F248" s="158">
        <f t="shared" si="5"/>
        <v>0</v>
      </c>
      <c r="G248" s="158">
        <f t="shared" si="6"/>
        <v>0</v>
      </c>
    </row>
    <row r="249" spans="1:7" x14ac:dyDescent="0.25">
      <c r="A249" s="103" t="s">
        <v>759</v>
      </c>
      <c r="B249" s="133" t="s">
        <v>96</v>
      </c>
      <c r="C249" s="159">
        <f>SUM(C241:C248)</f>
        <v>452.95875379999967</v>
      </c>
      <c r="D249" s="162">
        <f>SUM(D241:D248)</f>
        <v>8588</v>
      </c>
      <c r="F249" s="137">
        <f>SUM(F241:F248)</f>
        <v>1</v>
      </c>
      <c r="G249" s="137">
        <f>SUM(G241:G248)</f>
        <v>1</v>
      </c>
    </row>
    <row r="250" spans="1:7" hidden="1" outlineLevel="1" x14ac:dyDescent="0.25">
      <c r="A250" s="103" t="s">
        <v>760</v>
      </c>
      <c r="B250" s="120" t="s">
        <v>735</v>
      </c>
      <c r="C250" s="159"/>
      <c r="D250" s="162"/>
      <c r="F250" s="158">
        <f t="shared" ref="F250:F255" si="7">IF($C$249=0,"",IF(C250="[for completion]","",C250/$C$249))</f>
        <v>0</v>
      </c>
      <c r="G250" s="158">
        <f t="shared" ref="G250:G255" si="8">IF($D$249=0,"",IF(D250="[for completion]","",D250/$D$249))</f>
        <v>0</v>
      </c>
    </row>
    <row r="251" spans="1:7" hidden="1" outlineLevel="1" x14ac:dyDescent="0.25">
      <c r="A251" s="103" t="s">
        <v>761</v>
      </c>
      <c r="B251" s="120" t="s">
        <v>737</v>
      </c>
      <c r="C251" s="159"/>
      <c r="D251" s="162"/>
      <c r="F251" s="158">
        <f t="shared" si="7"/>
        <v>0</v>
      </c>
      <c r="G251" s="158">
        <f t="shared" si="8"/>
        <v>0</v>
      </c>
    </row>
    <row r="252" spans="1:7" hidden="1" outlineLevel="1" x14ac:dyDescent="0.25">
      <c r="A252" s="103" t="s">
        <v>762</v>
      </c>
      <c r="B252" s="120" t="s">
        <v>739</v>
      </c>
      <c r="C252" s="159"/>
      <c r="D252" s="162"/>
      <c r="F252" s="158">
        <f t="shared" si="7"/>
        <v>0</v>
      </c>
      <c r="G252" s="158">
        <f t="shared" si="8"/>
        <v>0</v>
      </c>
    </row>
    <row r="253" spans="1:7" hidden="1" outlineLevel="1" x14ac:dyDescent="0.25">
      <c r="A253" s="103" t="s">
        <v>763</v>
      </c>
      <c r="B253" s="120" t="s">
        <v>741</v>
      </c>
      <c r="C253" s="159"/>
      <c r="D253" s="162"/>
      <c r="F253" s="158">
        <f t="shared" si="7"/>
        <v>0</v>
      </c>
      <c r="G253" s="158">
        <f t="shared" si="8"/>
        <v>0</v>
      </c>
    </row>
    <row r="254" spans="1:7" hidden="1" outlineLevel="1" x14ac:dyDescent="0.25">
      <c r="A254" s="103" t="s">
        <v>764</v>
      </c>
      <c r="B254" s="120" t="s">
        <v>743</v>
      </c>
      <c r="C254" s="159"/>
      <c r="D254" s="162"/>
      <c r="F254" s="158">
        <f t="shared" si="7"/>
        <v>0</v>
      </c>
      <c r="G254" s="158">
        <f t="shared" si="8"/>
        <v>0</v>
      </c>
    </row>
    <row r="255" spans="1:7" hidden="1" outlineLevel="1" x14ac:dyDescent="0.25">
      <c r="A255" s="103" t="s">
        <v>765</v>
      </c>
      <c r="B255" s="120" t="s">
        <v>745</v>
      </c>
      <c r="C255" s="159"/>
      <c r="D255" s="162"/>
      <c r="F255" s="158">
        <f t="shared" si="7"/>
        <v>0</v>
      </c>
      <c r="G255" s="158">
        <f t="shared" si="8"/>
        <v>0</v>
      </c>
    </row>
    <row r="256" spans="1:7" hidden="1" outlineLevel="1" x14ac:dyDescent="0.25">
      <c r="A256" s="103" t="s">
        <v>766</v>
      </c>
      <c r="B256" s="120"/>
      <c r="F256" s="117"/>
      <c r="G256" s="117"/>
    </row>
    <row r="257" spans="1:14" hidden="1" outlineLevel="1" x14ac:dyDescent="0.25">
      <c r="A257" s="103" t="s">
        <v>767</v>
      </c>
      <c r="B257" s="120"/>
      <c r="F257" s="117"/>
      <c r="G257" s="117"/>
    </row>
    <row r="258" spans="1:14" hidden="1" outlineLevel="1" x14ac:dyDescent="0.25">
      <c r="A258" s="103" t="s">
        <v>768</v>
      </c>
      <c r="B258" s="120"/>
      <c r="F258" s="117"/>
      <c r="G258" s="117"/>
    </row>
    <row r="259" spans="1:14" ht="15" customHeight="1" collapsed="1" x14ac:dyDescent="0.25">
      <c r="A259" s="114"/>
      <c r="B259" s="115" t="s">
        <v>769</v>
      </c>
      <c r="C259" s="114" t="s">
        <v>510</v>
      </c>
      <c r="D259" s="114"/>
      <c r="E259" s="121"/>
      <c r="F259" s="114"/>
      <c r="G259" s="114"/>
    </row>
    <row r="260" spans="1:14" x14ac:dyDescent="0.25">
      <c r="A260" s="103" t="s">
        <v>770</v>
      </c>
      <c r="B260" s="103" t="s">
        <v>771</v>
      </c>
      <c r="C260" s="137">
        <v>0.94057509847378962</v>
      </c>
      <c r="E260" s="119"/>
      <c r="F260" s="119"/>
      <c r="G260" s="119"/>
    </row>
    <row r="261" spans="1:14" x14ac:dyDescent="0.25">
      <c r="A261" s="103" t="s">
        <v>772</v>
      </c>
      <c r="B261" s="103" t="s">
        <v>773</v>
      </c>
      <c r="C261" s="137"/>
      <c r="E261" s="119"/>
      <c r="F261" s="119"/>
    </row>
    <row r="262" spans="1:14" x14ac:dyDescent="0.25">
      <c r="A262" s="103" t="s">
        <v>774</v>
      </c>
      <c r="B262" s="103" t="s">
        <v>775</v>
      </c>
      <c r="C262" s="137"/>
      <c r="E262" s="119"/>
      <c r="F262" s="119"/>
    </row>
    <row r="263" spans="1:14" x14ac:dyDescent="0.25">
      <c r="A263" s="103" t="s">
        <v>776</v>
      </c>
      <c r="B263" s="124" t="s">
        <v>1130</v>
      </c>
      <c r="C263" s="137"/>
      <c r="D263" s="130"/>
      <c r="E263" s="130"/>
      <c r="F263" s="131"/>
      <c r="G263" s="131"/>
      <c r="H263" s="98"/>
      <c r="I263" s="103"/>
      <c r="J263" s="103"/>
      <c r="K263" s="103"/>
      <c r="L263" s="98"/>
      <c r="M263" s="98"/>
      <c r="N263" s="98"/>
    </row>
    <row r="264" spans="1:14" x14ac:dyDescent="0.25">
      <c r="A264" s="103" t="s">
        <v>1137</v>
      </c>
      <c r="B264" s="103" t="s">
        <v>94</v>
      </c>
      <c r="C264" s="137">
        <v>5.9424901526210383E-2</v>
      </c>
      <c r="E264" s="119"/>
      <c r="F264" s="119"/>
    </row>
    <row r="265" spans="1:14" hidden="1" outlineLevel="1" x14ac:dyDescent="0.25">
      <c r="A265" s="103" t="s">
        <v>777</v>
      </c>
      <c r="B265" s="120" t="s">
        <v>778</v>
      </c>
      <c r="C265" s="137"/>
      <c r="E265" s="119"/>
      <c r="F265" s="119"/>
    </row>
    <row r="266" spans="1:14" hidden="1" outlineLevel="1" x14ac:dyDescent="0.25">
      <c r="A266" s="103" t="s">
        <v>779</v>
      </c>
      <c r="B266" s="120" t="s">
        <v>780</v>
      </c>
      <c r="C266" s="166"/>
      <c r="E266" s="119"/>
      <c r="F266" s="119"/>
    </row>
    <row r="267" spans="1:14" hidden="1" outlineLevel="1" x14ac:dyDescent="0.25">
      <c r="A267" s="103" t="s">
        <v>781</v>
      </c>
      <c r="B267" s="120" t="s">
        <v>782</v>
      </c>
      <c r="C267" s="137"/>
      <c r="E267" s="119"/>
      <c r="F267" s="119"/>
    </row>
    <row r="268" spans="1:14" hidden="1" outlineLevel="1" x14ac:dyDescent="0.25">
      <c r="A268" s="103" t="s">
        <v>783</v>
      </c>
      <c r="B268" s="120" t="s">
        <v>784</v>
      </c>
      <c r="C268" s="137"/>
      <c r="E268" s="119"/>
      <c r="F268" s="119"/>
    </row>
    <row r="269" spans="1:14" hidden="1" outlineLevel="1" x14ac:dyDescent="0.25">
      <c r="A269" s="103" t="s">
        <v>785</v>
      </c>
      <c r="B269" s="120" t="s">
        <v>786</v>
      </c>
      <c r="C269" s="137"/>
      <c r="E269" s="119"/>
      <c r="F269" s="119"/>
    </row>
    <row r="270" spans="1:14" hidden="1" outlineLevel="1" x14ac:dyDescent="0.25">
      <c r="A270" s="103" t="s">
        <v>787</v>
      </c>
      <c r="B270" s="120" t="s">
        <v>98</v>
      </c>
      <c r="C270" s="137"/>
      <c r="E270" s="119"/>
      <c r="F270" s="119"/>
    </row>
    <row r="271" spans="1:14" hidden="1" outlineLevel="1" x14ac:dyDescent="0.25">
      <c r="A271" s="103" t="s">
        <v>788</v>
      </c>
      <c r="B271" s="120" t="s">
        <v>98</v>
      </c>
      <c r="C271" s="137"/>
      <c r="E271" s="119"/>
      <c r="F271" s="119"/>
    </row>
    <row r="272" spans="1:14" hidden="1" outlineLevel="1" x14ac:dyDescent="0.25">
      <c r="A272" s="103" t="s">
        <v>789</v>
      </c>
      <c r="B272" s="120" t="s">
        <v>98</v>
      </c>
      <c r="C272" s="137"/>
      <c r="E272" s="119"/>
      <c r="F272" s="119"/>
    </row>
    <row r="273" spans="1:7" hidden="1" outlineLevel="1" x14ac:dyDescent="0.25">
      <c r="A273" s="103" t="s">
        <v>790</v>
      </c>
      <c r="B273" s="120" t="s">
        <v>98</v>
      </c>
      <c r="C273" s="137"/>
      <c r="E273" s="119"/>
      <c r="F273" s="119"/>
    </row>
    <row r="274" spans="1:7" hidden="1" outlineLevel="1" x14ac:dyDescent="0.25">
      <c r="A274" s="103" t="s">
        <v>791</v>
      </c>
      <c r="B274" s="120" t="s">
        <v>98</v>
      </c>
      <c r="C274" s="137"/>
      <c r="E274" s="119"/>
      <c r="F274" s="119"/>
    </row>
    <row r="275" spans="1:7" hidden="1" outlineLevel="1" x14ac:dyDescent="0.25">
      <c r="A275" s="103" t="s">
        <v>792</v>
      </c>
      <c r="B275" s="120" t="s">
        <v>98</v>
      </c>
      <c r="C275" s="137"/>
      <c r="E275" s="119"/>
      <c r="F275" s="119"/>
    </row>
    <row r="276" spans="1:7" ht="15" customHeight="1" collapsed="1" x14ac:dyDescent="0.25">
      <c r="A276" s="114"/>
      <c r="B276" s="115" t="s">
        <v>793</v>
      </c>
      <c r="C276" s="114" t="s">
        <v>510</v>
      </c>
      <c r="D276" s="114"/>
      <c r="E276" s="121"/>
      <c r="F276" s="114"/>
      <c r="G276" s="116"/>
    </row>
    <row r="277" spans="1:7" x14ac:dyDescent="0.25">
      <c r="A277" s="103" t="s">
        <v>7</v>
      </c>
      <c r="B277" s="103" t="s">
        <v>1131</v>
      </c>
      <c r="C277" s="245">
        <v>1</v>
      </c>
      <c r="E277" s="98"/>
      <c r="F277" s="98"/>
    </row>
    <row r="278" spans="1:7" x14ac:dyDescent="0.25">
      <c r="A278" s="103" t="s">
        <v>794</v>
      </c>
      <c r="B278" s="103" t="s">
        <v>795</v>
      </c>
      <c r="C278" s="137"/>
      <c r="E278" s="98"/>
      <c r="F278" s="98"/>
    </row>
    <row r="279" spans="1:7" x14ac:dyDescent="0.25">
      <c r="A279" s="103" t="s">
        <v>796</v>
      </c>
      <c r="B279" s="103" t="s">
        <v>94</v>
      </c>
      <c r="C279" s="137"/>
      <c r="E279" s="98"/>
      <c r="F279" s="98"/>
    </row>
    <row r="280" spans="1:7" hidden="1" outlineLevel="1" x14ac:dyDescent="0.25">
      <c r="A280" s="103" t="s">
        <v>797</v>
      </c>
      <c r="C280" s="137"/>
      <c r="E280" s="98"/>
      <c r="F280" s="98"/>
    </row>
    <row r="281" spans="1:7" hidden="1" outlineLevel="1" x14ac:dyDescent="0.25">
      <c r="A281" s="103" t="s">
        <v>798</v>
      </c>
      <c r="C281" s="137"/>
      <c r="E281" s="98"/>
      <c r="F281" s="98"/>
    </row>
    <row r="282" spans="1:7" hidden="1" outlineLevel="1" x14ac:dyDescent="0.25">
      <c r="A282" s="103" t="s">
        <v>799</v>
      </c>
      <c r="C282" s="137"/>
      <c r="E282" s="98"/>
      <c r="F282" s="98"/>
    </row>
    <row r="283" spans="1:7" hidden="1" outlineLevel="1" x14ac:dyDescent="0.25">
      <c r="A283" s="103" t="s">
        <v>800</v>
      </c>
      <c r="C283" s="137"/>
      <c r="E283" s="98"/>
      <c r="F283" s="98"/>
    </row>
    <row r="284" spans="1:7" hidden="1" outlineLevel="1" x14ac:dyDescent="0.25">
      <c r="A284" s="103" t="s">
        <v>801</v>
      </c>
      <c r="C284" s="137"/>
      <c r="E284" s="98"/>
      <c r="F284" s="98"/>
    </row>
    <row r="285" spans="1:7" hidden="1" outlineLevel="1" x14ac:dyDescent="0.25">
      <c r="A285" s="103" t="s">
        <v>802</v>
      </c>
      <c r="C285" s="137"/>
      <c r="E285" s="98"/>
      <c r="F285" s="98"/>
    </row>
    <row r="286" spans="1:7" ht="18.75" collapsed="1" x14ac:dyDescent="0.25">
      <c r="A286" s="127"/>
      <c r="B286" s="128" t="s">
        <v>803</v>
      </c>
      <c r="C286" s="127"/>
      <c r="D286" s="127"/>
      <c r="E286" s="127"/>
      <c r="F286" s="129"/>
      <c r="G286" s="129"/>
    </row>
    <row r="287" spans="1:7" ht="15" customHeight="1" x14ac:dyDescent="0.25">
      <c r="A287" s="114"/>
      <c r="B287" s="115" t="s">
        <v>804</v>
      </c>
      <c r="C287" s="114" t="s">
        <v>682</v>
      </c>
      <c r="D287" s="114" t="s">
        <v>683</v>
      </c>
      <c r="E287" s="114"/>
      <c r="F287" s="114" t="s">
        <v>511</v>
      </c>
      <c r="G287" s="114" t="s">
        <v>684</v>
      </c>
    </row>
    <row r="288" spans="1:7" x14ac:dyDescent="0.25">
      <c r="A288" s="103" t="s">
        <v>805</v>
      </c>
      <c r="B288" s="103" t="s">
        <v>686</v>
      </c>
      <c r="C288" s="159" t="s">
        <v>31</v>
      </c>
      <c r="D288" s="130"/>
      <c r="E288" s="130"/>
      <c r="F288" s="131"/>
      <c r="G288" s="131"/>
    </row>
    <row r="289" spans="1:7" x14ac:dyDescent="0.25">
      <c r="A289" s="130"/>
      <c r="D289" s="130"/>
      <c r="E289" s="130"/>
      <c r="F289" s="131"/>
      <c r="G289" s="131"/>
    </row>
    <row r="290" spans="1:7" x14ac:dyDescent="0.25">
      <c r="B290" s="103" t="s">
        <v>687</v>
      </c>
      <c r="D290" s="130"/>
      <c r="E290" s="130"/>
      <c r="F290" s="131"/>
      <c r="G290" s="131"/>
    </row>
    <row r="291" spans="1:7" x14ac:dyDescent="0.25">
      <c r="A291" s="103" t="s">
        <v>806</v>
      </c>
      <c r="B291" s="124" t="s">
        <v>604</v>
      </c>
      <c r="C291" s="159" t="s">
        <v>31</v>
      </c>
      <c r="D291" s="162" t="s">
        <v>31</v>
      </c>
      <c r="E291" s="130"/>
      <c r="F291" s="158" t="str">
        <f t="shared" ref="F291:F314" si="9">IF($C$315=0,"",IF(C291="[for completion]","",C291/$C$315))</f>
        <v/>
      </c>
      <c r="G291" s="158" t="str">
        <f t="shared" ref="G291:G314" si="10">IF($D$315=0,"",IF(D291="[for completion]","",D291/$D$315))</f>
        <v/>
      </c>
    </row>
    <row r="292" spans="1:7" x14ac:dyDescent="0.25">
      <c r="A292" s="103" t="s">
        <v>807</v>
      </c>
      <c r="B292" s="124" t="s">
        <v>604</v>
      </c>
      <c r="C292" s="159" t="s">
        <v>31</v>
      </c>
      <c r="D292" s="162" t="s">
        <v>31</v>
      </c>
      <c r="E292" s="130"/>
      <c r="F292" s="158" t="str">
        <f t="shared" si="9"/>
        <v/>
      </c>
      <c r="G292" s="158" t="str">
        <f t="shared" si="10"/>
        <v/>
      </c>
    </row>
    <row r="293" spans="1:7" x14ac:dyDescent="0.25">
      <c r="A293" s="103" t="s">
        <v>808</v>
      </c>
      <c r="B293" s="124" t="s">
        <v>604</v>
      </c>
      <c r="C293" s="159" t="s">
        <v>31</v>
      </c>
      <c r="D293" s="162" t="s">
        <v>31</v>
      </c>
      <c r="E293" s="130"/>
      <c r="F293" s="158" t="str">
        <f t="shared" si="9"/>
        <v/>
      </c>
      <c r="G293" s="158" t="str">
        <f t="shared" si="10"/>
        <v/>
      </c>
    </row>
    <row r="294" spans="1:7" x14ac:dyDescent="0.25">
      <c r="A294" s="103" t="s">
        <v>809</v>
      </c>
      <c r="B294" s="124" t="s">
        <v>604</v>
      </c>
      <c r="C294" s="159" t="s">
        <v>31</v>
      </c>
      <c r="D294" s="162" t="s">
        <v>31</v>
      </c>
      <c r="E294" s="130"/>
      <c r="F294" s="158" t="str">
        <f t="shared" si="9"/>
        <v/>
      </c>
      <c r="G294" s="158" t="str">
        <f t="shared" si="10"/>
        <v/>
      </c>
    </row>
    <row r="295" spans="1:7" x14ac:dyDescent="0.25">
      <c r="A295" s="103" t="s">
        <v>810</v>
      </c>
      <c r="B295" s="124" t="s">
        <v>604</v>
      </c>
      <c r="C295" s="159" t="s">
        <v>31</v>
      </c>
      <c r="D295" s="162" t="s">
        <v>31</v>
      </c>
      <c r="E295" s="130"/>
      <c r="F295" s="158" t="str">
        <f t="shared" si="9"/>
        <v/>
      </c>
      <c r="G295" s="158" t="str">
        <f t="shared" si="10"/>
        <v/>
      </c>
    </row>
    <row r="296" spans="1:7" x14ac:dyDescent="0.25">
      <c r="A296" s="103" t="s">
        <v>811</v>
      </c>
      <c r="B296" s="124" t="s">
        <v>604</v>
      </c>
      <c r="C296" s="159" t="s">
        <v>31</v>
      </c>
      <c r="D296" s="162" t="s">
        <v>31</v>
      </c>
      <c r="E296" s="130"/>
      <c r="F296" s="158" t="str">
        <f t="shared" si="9"/>
        <v/>
      </c>
      <c r="G296" s="158" t="str">
        <f t="shared" si="10"/>
        <v/>
      </c>
    </row>
    <row r="297" spans="1:7" x14ac:dyDescent="0.25">
      <c r="A297" s="103" t="s">
        <v>812</v>
      </c>
      <c r="B297" s="124" t="s">
        <v>604</v>
      </c>
      <c r="C297" s="159" t="s">
        <v>31</v>
      </c>
      <c r="D297" s="162" t="s">
        <v>31</v>
      </c>
      <c r="E297" s="130"/>
      <c r="F297" s="158" t="str">
        <f t="shared" si="9"/>
        <v/>
      </c>
      <c r="G297" s="158" t="str">
        <f t="shared" si="10"/>
        <v/>
      </c>
    </row>
    <row r="298" spans="1:7" x14ac:dyDescent="0.25">
      <c r="A298" s="103" t="s">
        <v>813</v>
      </c>
      <c r="B298" s="124" t="s">
        <v>604</v>
      </c>
      <c r="C298" s="159" t="s">
        <v>31</v>
      </c>
      <c r="D298" s="162" t="s">
        <v>31</v>
      </c>
      <c r="E298" s="130"/>
      <c r="F298" s="158" t="str">
        <f t="shared" si="9"/>
        <v/>
      </c>
      <c r="G298" s="158" t="str">
        <f t="shared" si="10"/>
        <v/>
      </c>
    </row>
    <row r="299" spans="1:7" x14ac:dyDescent="0.25">
      <c r="A299" s="103" t="s">
        <v>814</v>
      </c>
      <c r="B299" s="124" t="s">
        <v>604</v>
      </c>
      <c r="C299" s="159" t="s">
        <v>31</v>
      </c>
      <c r="D299" s="162" t="s">
        <v>31</v>
      </c>
      <c r="E299" s="130"/>
      <c r="F299" s="158" t="str">
        <f t="shared" si="9"/>
        <v/>
      </c>
      <c r="G299" s="158" t="str">
        <f t="shared" si="10"/>
        <v/>
      </c>
    </row>
    <row r="300" spans="1:7" x14ac:dyDescent="0.25">
      <c r="A300" s="103" t="s">
        <v>815</v>
      </c>
      <c r="B300" s="124" t="s">
        <v>604</v>
      </c>
      <c r="C300" s="159" t="s">
        <v>31</v>
      </c>
      <c r="D300" s="162" t="s">
        <v>31</v>
      </c>
      <c r="E300" s="124"/>
      <c r="F300" s="158" t="str">
        <f t="shared" si="9"/>
        <v/>
      </c>
      <c r="G300" s="158" t="str">
        <f t="shared" si="10"/>
        <v/>
      </c>
    </row>
    <row r="301" spans="1:7" x14ac:dyDescent="0.25">
      <c r="A301" s="103" t="s">
        <v>816</v>
      </c>
      <c r="B301" s="124" t="s">
        <v>604</v>
      </c>
      <c r="C301" s="159" t="s">
        <v>31</v>
      </c>
      <c r="D301" s="162" t="s">
        <v>31</v>
      </c>
      <c r="E301" s="124"/>
      <c r="F301" s="158" t="str">
        <f t="shared" si="9"/>
        <v/>
      </c>
      <c r="G301" s="158" t="str">
        <f t="shared" si="10"/>
        <v/>
      </c>
    </row>
    <row r="302" spans="1:7" x14ac:dyDescent="0.25">
      <c r="A302" s="103" t="s">
        <v>817</v>
      </c>
      <c r="B302" s="124" t="s">
        <v>604</v>
      </c>
      <c r="C302" s="159" t="s">
        <v>31</v>
      </c>
      <c r="D302" s="162" t="s">
        <v>31</v>
      </c>
      <c r="E302" s="124"/>
      <c r="F302" s="158" t="str">
        <f t="shared" si="9"/>
        <v/>
      </c>
      <c r="G302" s="158" t="str">
        <f t="shared" si="10"/>
        <v/>
      </c>
    </row>
    <row r="303" spans="1:7" x14ac:dyDescent="0.25">
      <c r="A303" s="103" t="s">
        <v>818</v>
      </c>
      <c r="B303" s="124" t="s">
        <v>604</v>
      </c>
      <c r="C303" s="159" t="s">
        <v>31</v>
      </c>
      <c r="D303" s="162" t="s">
        <v>31</v>
      </c>
      <c r="E303" s="124"/>
      <c r="F303" s="158" t="str">
        <f t="shared" si="9"/>
        <v/>
      </c>
      <c r="G303" s="158" t="str">
        <f t="shared" si="10"/>
        <v/>
      </c>
    </row>
    <row r="304" spans="1:7" x14ac:dyDescent="0.25">
      <c r="A304" s="103" t="s">
        <v>819</v>
      </c>
      <c r="B304" s="124" t="s">
        <v>604</v>
      </c>
      <c r="C304" s="159" t="s">
        <v>31</v>
      </c>
      <c r="D304" s="162" t="s">
        <v>31</v>
      </c>
      <c r="E304" s="124"/>
      <c r="F304" s="158" t="str">
        <f t="shared" si="9"/>
        <v/>
      </c>
      <c r="G304" s="158" t="str">
        <f t="shared" si="10"/>
        <v/>
      </c>
    </row>
    <row r="305" spans="1:7" x14ac:dyDescent="0.25">
      <c r="A305" s="103" t="s">
        <v>820</v>
      </c>
      <c r="B305" s="124" t="s">
        <v>604</v>
      </c>
      <c r="C305" s="159" t="s">
        <v>31</v>
      </c>
      <c r="D305" s="162" t="s">
        <v>31</v>
      </c>
      <c r="E305" s="124"/>
      <c r="F305" s="158" t="str">
        <f t="shared" si="9"/>
        <v/>
      </c>
      <c r="G305" s="158" t="str">
        <f t="shared" si="10"/>
        <v/>
      </c>
    </row>
    <row r="306" spans="1:7" x14ac:dyDescent="0.25">
      <c r="A306" s="103" t="s">
        <v>821</v>
      </c>
      <c r="B306" s="124" t="s">
        <v>604</v>
      </c>
      <c r="C306" s="159" t="s">
        <v>31</v>
      </c>
      <c r="D306" s="162" t="s">
        <v>31</v>
      </c>
      <c r="F306" s="158" t="str">
        <f t="shared" si="9"/>
        <v/>
      </c>
      <c r="G306" s="158" t="str">
        <f t="shared" si="10"/>
        <v/>
      </c>
    </row>
    <row r="307" spans="1:7" x14ac:dyDescent="0.25">
      <c r="A307" s="103" t="s">
        <v>822</v>
      </c>
      <c r="B307" s="124" t="s">
        <v>604</v>
      </c>
      <c r="C307" s="159" t="s">
        <v>31</v>
      </c>
      <c r="D307" s="162" t="s">
        <v>31</v>
      </c>
      <c r="E307" s="119"/>
      <c r="F307" s="158" t="str">
        <f t="shared" si="9"/>
        <v/>
      </c>
      <c r="G307" s="158" t="str">
        <f t="shared" si="10"/>
        <v/>
      </c>
    </row>
    <row r="308" spans="1:7" x14ac:dyDescent="0.25">
      <c r="A308" s="103" t="s">
        <v>823</v>
      </c>
      <c r="B308" s="124" t="s">
        <v>604</v>
      </c>
      <c r="C308" s="159" t="s">
        <v>31</v>
      </c>
      <c r="D308" s="162" t="s">
        <v>31</v>
      </c>
      <c r="E308" s="119"/>
      <c r="F308" s="158" t="str">
        <f t="shared" si="9"/>
        <v/>
      </c>
      <c r="G308" s="158" t="str">
        <f t="shared" si="10"/>
        <v/>
      </c>
    </row>
    <row r="309" spans="1:7" x14ac:dyDescent="0.25">
      <c r="A309" s="103" t="s">
        <v>824</v>
      </c>
      <c r="B309" s="124" t="s">
        <v>604</v>
      </c>
      <c r="C309" s="159" t="s">
        <v>31</v>
      </c>
      <c r="D309" s="162" t="s">
        <v>31</v>
      </c>
      <c r="E309" s="119"/>
      <c r="F309" s="158" t="str">
        <f t="shared" si="9"/>
        <v/>
      </c>
      <c r="G309" s="158" t="str">
        <f t="shared" si="10"/>
        <v/>
      </c>
    </row>
    <row r="310" spans="1:7" x14ac:dyDescent="0.25">
      <c r="A310" s="103" t="s">
        <v>825</v>
      </c>
      <c r="B310" s="124" t="s">
        <v>604</v>
      </c>
      <c r="C310" s="159" t="s">
        <v>31</v>
      </c>
      <c r="D310" s="162" t="s">
        <v>31</v>
      </c>
      <c r="E310" s="119"/>
      <c r="F310" s="158" t="str">
        <f t="shared" si="9"/>
        <v/>
      </c>
      <c r="G310" s="158" t="str">
        <f t="shared" si="10"/>
        <v/>
      </c>
    </row>
    <row r="311" spans="1:7" x14ac:dyDescent="0.25">
      <c r="A311" s="103" t="s">
        <v>826</v>
      </c>
      <c r="B311" s="124" t="s">
        <v>604</v>
      </c>
      <c r="C311" s="159" t="s">
        <v>31</v>
      </c>
      <c r="D311" s="162" t="s">
        <v>31</v>
      </c>
      <c r="E311" s="119"/>
      <c r="F311" s="158" t="str">
        <f t="shared" si="9"/>
        <v/>
      </c>
      <c r="G311" s="158" t="str">
        <f t="shared" si="10"/>
        <v/>
      </c>
    </row>
    <row r="312" spans="1:7" x14ac:dyDescent="0.25">
      <c r="A312" s="103" t="s">
        <v>827</v>
      </c>
      <c r="B312" s="124" t="s">
        <v>604</v>
      </c>
      <c r="C312" s="159" t="s">
        <v>31</v>
      </c>
      <c r="D312" s="162" t="s">
        <v>31</v>
      </c>
      <c r="E312" s="119"/>
      <c r="F312" s="158" t="str">
        <f t="shared" si="9"/>
        <v/>
      </c>
      <c r="G312" s="158" t="str">
        <f t="shared" si="10"/>
        <v/>
      </c>
    </row>
    <row r="313" spans="1:7" x14ac:dyDescent="0.25">
      <c r="A313" s="103" t="s">
        <v>828</v>
      </c>
      <c r="B313" s="124" t="s">
        <v>604</v>
      </c>
      <c r="C313" s="159" t="s">
        <v>31</v>
      </c>
      <c r="D313" s="162" t="s">
        <v>31</v>
      </c>
      <c r="E313" s="119"/>
      <c r="F313" s="158" t="str">
        <f t="shared" si="9"/>
        <v/>
      </c>
      <c r="G313" s="158" t="str">
        <f t="shared" si="10"/>
        <v/>
      </c>
    </row>
    <row r="314" spans="1:7" x14ac:dyDescent="0.25">
      <c r="A314" s="103" t="s">
        <v>829</v>
      </c>
      <c r="B314" s="124" t="s">
        <v>604</v>
      </c>
      <c r="C314" s="159" t="s">
        <v>31</v>
      </c>
      <c r="D314" s="162" t="s">
        <v>31</v>
      </c>
      <c r="E314" s="119"/>
      <c r="F314" s="158" t="str">
        <f t="shared" si="9"/>
        <v/>
      </c>
      <c r="G314" s="158" t="str">
        <f t="shared" si="10"/>
        <v/>
      </c>
    </row>
    <row r="315" spans="1:7" x14ac:dyDescent="0.25">
      <c r="A315" s="103" t="s">
        <v>830</v>
      </c>
      <c r="B315" s="133" t="s">
        <v>96</v>
      </c>
      <c r="C315" s="165">
        <f>SUM(C291:C314)</f>
        <v>0</v>
      </c>
      <c r="D315" s="163">
        <f>SUM(D291:D314)</f>
        <v>0</v>
      </c>
      <c r="E315" s="119"/>
      <c r="F315" s="164">
        <f>SUM(F291:F314)</f>
        <v>0</v>
      </c>
      <c r="G315" s="164">
        <f>SUM(G291:G314)</f>
        <v>0</v>
      </c>
    </row>
    <row r="316" spans="1:7" ht="15" customHeight="1" x14ac:dyDescent="0.25">
      <c r="A316" s="114"/>
      <c r="B316" s="115" t="s">
        <v>831</v>
      </c>
      <c r="C316" s="114" t="s">
        <v>682</v>
      </c>
      <c r="D316" s="114" t="s">
        <v>683</v>
      </c>
      <c r="E316" s="114"/>
      <c r="F316" s="114" t="s">
        <v>511</v>
      </c>
      <c r="G316" s="114" t="s">
        <v>684</v>
      </c>
    </row>
    <row r="317" spans="1:7" x14ac:dyDescent="0.25">
      <c r="A317" s="103" t="s">
        <v>832</v>
      </c>
      <c r="B317" s="103" t="s">
        <v>715</v>
      </c>
      <c r="C317" s="137" t="s">
        <v>31</v>
      </c>
      <c r="G317" s="103"/>
    </row>
    <row r="318" spans="1:7" x14ac:dyDescent="0.25">
      <c r="G318" s="103"/>
    </row>
    <row r="319" spans="1:7" x14ac:dyDescent="0.25">
      <c r="B319" s="124" t="s">
        <v>716</v>
      </c>
      <c r="G319" s="103"/>
    </row>
    <row r="320" spans="1:7" x14ac:dyDescent="0.25">
      <c r="A320" s="103" t="s">
        <v>833</v>
      </c>
      <c r="B320" s="103" t="s">
        <v>718</v>
      </c>
      <c r="C320" s="159" t="s">
        <v>31</v>
      </c>
      <c r="D320" s="162" t="s">
        <v>31</v>
      </c>
      <c r="F320" s="158" t="str">
        <f>IF($C$328=0,"",IF(C320="[for completion]","",C320/$C$328))</f>
        <v/>
      </c>
      <c r="G320" s="158" t="str">
        <f>IF($D$328=0,"",IF(D320="[for completion]","",D320/$D$328))</f>
        <v/>
      </c>
    </row>
    <row r="321" spans="1:7" x14ac:dyDescent="0.25">
      <c r="A321" s="103" t="s">
        <v>834</v>
      </c>
      <c r="B321" s="103" t="s">
        <v>720</v>
      </c>
      <c r="C321" s="159" t="s">
        <v>31</v>
      </c>
      <c r="D321" s="162" t="s">
        <v>31</v>
      </c>
      <c r="F321" s="158" t="str">
        <f t="shared" ref="F321:F334" si="11">IF($C$328=0,"",IF(C321="[for completion]","",C321/$C$328))</f>
        <v/>
      </c>
      <c r="G321" s="158" t="str">
        <f t="shared" ref="G321:G334" si="12">IF($D$328=0,"",IF(D321="[for completion]","",D321/$D$328))</f>
        <v/>
      </c>
    </row>
    <row r="322" spans="1:7" x14ac:dyDescent="0.25">
      <c r="A322" s="103" t="s">
        <v>835</v>
      </c>
      <c r="B322" s="103" t="s">
        <v>722</v>
      </c>
      <c r="C322" s="159" t="s">
        <v>31</v>
      </c>
      <c r="D322" s="162" t="s">
        <v>31</v>
      </c>
      <c r="F322" s="158" t="str">
        <f t="shared" si="11"/>
        <v/>
      </c>
      <c r="G322" s="158" t="str">
        <f t="shared" si="12"/>
        <v/>
      </c>
    </row>
    <row r="323" spans="1:7" x14ac:dyDescent="0.25">
      <c r="A323" s="103" t="s">
        <v>836</v>
      </c>
      <c r="B323" s="103" t="s">
        <v>724</v>
      </c>
      <c r="C323" s="159" t="s">
        <v>31</v>
      </c>
      <c r="D323" s="162" t="s">
        <v>31</v>
      </c>
      <c r="F323" s="158" t="str">
        <f t="shared" si="11"/>
        <v/>
      </c>
      <c r="G323" s="158" t="str">
        <f t="shared" si="12"/>
        <v/>
      </c>
    </row>
    <row r="324" spans="1:7" x14ac:dyDescent="0.25">
      <c r="A324" s="103" t="s">
        <v>837</v>
      </c>
      <c r="B324" s="103" t="s">
        <v>726</v>
      </c>
      <c r="C324" s="159" t="s">
        <v>31</v>
      </c>
      <c r="D324" s="162" t="s">
        <v>31</v>
      </c>
      <c r="F324" s="158" t="str">
        <f t="shared" si="11"/>
        <v/>
      </c>
      <c r="G324" s="158" t="str">
        <f t="shared" si="12"/>
        <v/>
      </c>
    </row>
    <row r="325" spans="1:7" x14ac:dyDescent="0.25">
      <c r="A325" s="103" t="s">
        <v>838</v>
      </c>
      <c r="B325" s="103" t="s">
        <v>728</v>
      </c>
      <c r="C325" s="159" t="s">
        <v>31</v>
      </c>
      <c r="D325" s="162" t="s">
        <v>31</v>
      </c>
      <c r="F325" s="158" t="str">
        <f t="shared" si="11"/>
        <v/>
      </c>
      <c r="G325" s="158" t="str">
        <f t="shared" si="12"/>
        <v/>
      </c>
    </row>
    <row r="326" spans="1:7" x14ac:dyDescent="0.25">
      <c r="A326" s="103" t="s">
        <v>839</v>
      </c>
      <c r="B326" s="103" t="s">
        <v>730</v>
      </c>
      <c r="C326" s="159" t="s">
        <v>31</v>
      </c>
      <c r="D326" s="162" t="s">
        <v>31</v>
      </c>
      <c r="F326" s="158" t="str">
        <f t="shared" si="11"/>
        <v/>
      </c>
      <c r="G326" s="158" t="str">
        <f t="shared" si="12"/>
        <v/>
      </c>
    </row>
    <row r="327" spans="1:7" x14ac:dyDescent="0.25">
      <c r="A327" s="103" t="s">
        <v>840</v>
      </c>
      <c r="B327" s="103" t="s">
        <v>732</v>
      </c>
      <c r="C327" s="159" t="s">
        <v>31</v>
      </c>
      <c r="D327" s="162" t="s">
        <v>31</v>
      </c>
      <c r="F327" s="158" t="str">
        <f t="shared" si="11"/>
        <v/>
      </c>
      <c r="G327" s="158" t="str">
        <f t="shared" si="12"/>
        <v/>
      </c>
    </row>
    <row r="328" spans="1:7" x14ac:dyDescent="0.25">
      <c r="A328" s="103" t="s">
        <v>841</v>
      </c>
      <c r="B328" s="133" t="s">
        <v>96</v>
      </c>
      <c r="C328" s="159">
        <f>SUM(C320:C327)</f>
        <v>0</v>
      </c>
      <c r="D328" s="162">
        <f>SUM(D320:D327)</f>
        <v>0</v>
      </c>
      <c r="F328" s="137">
        <f>SUM(F320:F327)</f>
        <v>0</v>
      </c>
      <c r="G328" s="137">
        <f>SUM(G320:G327)</f>
        <v>0</v>
      </c>
    </row>
    <row r="329" spans="1:7" hidden="1" outlineLevel="1" x14ac:dyDescent="0.25">
      <c r="A329" s="103" t="s">
        <v>842</v>
      </c>
      <c r="B329" s="120" t="s">
        <v>735</v>
      </c>
      <c r="C329" s="159"/>
      <c r="D329" s="162"/>
      <c r="F329" s="158" t="str">
        <f t="shared" si="11"/>
        <v/>
      </c>
      <c r="G329" s="158" t="str">
        <f t="shared" si="12"/>
        <v/>
      </c>
    </row>
    <row r="330" spans="1:7" hidden="1" outlineLevel="1" x14ac:dyDescent="0.25">
      <c r="A330" s="103" t="s">
        <v>843</v>
      </c>
      <c r="B330" s="120" t="s">
        <v>737</v>
      </c>
      <c r="C330" s="159"/>
      <c r="D330" s="162"/>
      <c r="F330" s="158" t="str">
        <f t="shared" si="11"/>
        <v/>
      </c>
      <c r="G330" s="158" t="str">
        <f t="shared" si="12"/>
        <v/>
      </c>
    </row>
    <row r="331" spans="1:7" hidden="1" outlineLevel="1" x14ac:dyDescent="0.25">
      <c r="A331" s="103" t="s">
        <v>844</v>
      </c>
      <c r="B331" s="120" t="s">
        <v>739</v>
      </c>
      <c r="C331" s="159"/>
      <c r="D331" s="162"/>
      <c r="F331" s="158" t="str">
        <f t="shared" si="11"/>
        <v/>
      </c>
      <c r="G331" s="158" t="str">
        <f t="shared" si="12"/>
        <v/>
      </c>
    </row>
    <row r="332" spans="1:7" hidden="1" outlineLevel="1" x14ac:dyDescent="0.25">
      <c r="A332" s="103" t="s">
        <v>845</v>
      </c>
      <c r="B332" s="120" t="s">
        <v>741</v>
      </c>
      <c r="C332" s="159"/>
      <c r="D332" s="162"/>
      <c r="F332" s="158" t="str">
        <f t="shared" si="11"/>
        <v/>
      </c>
      <c r="G332" s="158" t="str">
        <f t="shared" si="12"/>
        <v/>
      </c>
    </row>
    <row r="333" spans="1:7" hidden="1" outlineLevel="1" x14ac:dyDescent="0.25">
      <c r="A333" s="103" t="s">
        <v>846</v>
      </c>
      <c r="B333" s="120" t="s">
        <v>743</v>
      </c>
      <c r="C333" s="159"/>
      <c r="D333" s="162"/>
      <c r="F333" s="158" t="str">
        <f t="shared" si="11"/>
        <v/>
      </c>
      <c r="G333" s="158" t="str">
        <f t="shared" si="12"/>
        <v/>
      </c>
    </row>
    <row r="334" spans="1:7" hidden="1" outlineLevel="1" x14ac:dyDescent="0.25">
      <c r="A334" s="103" t="s">
        <v>847</v>
      </c>
      <c r="B334" s="120" t="s">
        <v>745</v>
      </c>
      <c r="C334" s="159"/>
      <c r="D334" s="162"/>
      <c r="F334" s="158" t="str">
        <f t="shared" si="11"/>
        <v/>
      </c>
      <c r="G334" s="158" t="str">
        <f t="shared" si="12"/>
        <v/>
      </c>
    </row>
    <row r="335" spans="1:7" hidden="1" outlineLevel="1" x14ac:dyDescent="0.25">
      <c r="A335" s="103" t="s">
        <v>848</v>
      </c>
      <c r="B335" s="120"/>
      <c r="F335" s="117"/>
      <c r="G335" s="117"/>
    </row>
    <row r="336" spans="1:7" hidden="1" outlineLevel="1" x14ac:dyDescent="0.25">
      <c r="A336" s="103" t="s">
        <v>849</v>
      </c>
      <c r="B336" s="120"/>
      <c r="F336" s="117"/>
      <c r="G336" s="117"/>
    </row>
    <row r="337" spans="1:7" hidden="1" outlineLevel="1" x14ac:dyDescent="0.25">
      <c r="A337" s="103" t="s">
        <v>850</v>
      </c>
      <c r="B337" s="120"/>
      <c r="F337" s="119"/>
      <c r="G337" s="119"/>
    </row>
    <row r="338" spans="1:7" ht="15" customHeight="1" collapsed="1" x14ac:dyDescent="0.25">
      <c r="A338" s="114"/>
      <c r="B338" s="115" t="s">
        <v>851</v>
      </c>
      <c r="C338" s="114" t="s">
        <v>682</v>
      </c>
      <c r="D338" s="114" t="s">
        <v>683</v>
      </c>
      <c r="E338" s="114"/>
      <c r="F338" s="114" t="s">
        <v>511</v>
      </c>
      <c r="G338" s="114" t="s">
        <v>684</v>
      </c>
    </row>
    <row r="339" spans="1:7" x14ac:dyDescent="0.25">
      <c r="A339" s="103" t="s">
        <v>852</v>
      </c>
      <c r="B339" s="103" t="s">
        <v>715</v>
      </c>
      <c r="C339" s="137" t="s">
        <v>66</v>
      </c>
      <c r="G339" s="103"/>
    </row>
    <row r="340" spans="1:7" x14ac:dyDescent="0.25">
      <c r="G340" s="103"/>
    </row>
    <row r="341" spans="1:7" x14ac:dyDescent="0.25">
      <c r="B341" s="124" t="s">
        <v>716</v>
      </c>
      <c r="G341" s="103"/>
    </row>
    <row r="342" spans="1:7" x14ac:dyDescent="0.25">
      <c r="A342" s="103" t="s">
        <v>853</v>
      </c>
      <c r="B342" s="103" t="s">
        <v>718</v>
      </c>
      <c r="C342" s="159" t="s">
        <v>66</v>
      </c>
      <c r="D342" s="162" t="s">
        <v>66</v>
      </c>
      <c r="F342" s="158" t="str">
        <f>IF($C$350=0,"",IF(C342="[Mark as ND1 if not relevant]","",C342/$C$350))</f>
        <v/>
      </c>
      <c r="G342" s="158" t="str">
        <f>IF($D$350=0,"",IF(D342="[Mark as ND1 if not relevant]","",D342/$D$350))</f>
        <v/>
      </c>
    </row>
    <row r="343" spans="1:7" x14ac:dyDescent="0.25">
      <c r="A343" s="103" t="s">
        <v>854</v>
      </c>
      <c r="B343" s="103" t="s">
        <v>720</v>
      </c>
      <c r="C343" s="159" t="s">
        <v>66</v>
      </c>
      <c r="D343" s="162" t="s">
        <v>66</v>
      </c>
      <c r="F343" s="158" t="str">
        <f t="shared" ref="F343:F349" si="13">IF($C$350=0,"",IF(C343="[Mark as ND1 if not relevant]","",C343/$C$350))</f>
        <v/>
      </c>
      <c r="G343" s="158" t="str">
        <f t="shared" ref="G343:G349" si="14">IF($D$350=0,"",IF(D343="[Mark as ND1 if not relevant]","",D343/$D$350))</f>
        <v/>
      </c>
    </row>
    <row r="344" spans="1:7" x14ac:dyDescent="0.25">
      <c r="A344" s="103" t="s">
        <v>855</v>
      </c>
      <c r="B344" s="103" t="s">
        <v>722</v>
      </c>
      <c r="C344" s="159" t="s">
        <v>66</v>
      </c>
      <c r="D344" s="162" t="s">
        <v>66</v>
      </c>
      <c r="F344" s="158" t="str">
        <f t="shared" si="13"/>
        <v/>
      </c>
      <c r="G344" s="158" t="str">
        <f t="shared" si="14"/>
        <v/>
      </c>
    </row>
    <row r="345" spans="1:7" x14ac:dyDescent="0.25">
      <c r="A345" s="103" t="s">
        <v>856</v>
      </c>
      <c r="B345" s="103" t="s">
        <v>724</v>
      </c>
      <c r="C345" s="159" t="s">
        <v>66</v>
      </c>
      <c r="D345" s="162" t="s">
        <v>66</v>
      </c>
      <c r="F345" s="158" t="str">
        <f t="shared" si="13"/>
        <v/>
      </c>
      <c r="G345" s="158" t="str">
        <f t="shared" si="14"/>
        <v/>
      </c>
    </row>
    <row r="346" spans="1:7" x14ac:dyDescent="0.25">
      <c r="A346" s="103" t="s">
        <v>857</v>
      </c>
      <c r="B346" s="103" t="s">
        <v>726</v>
      </c>
      <c r="C346" s="159" t="s">
        <v>66</v>
      </c>
      <c r="D346" s="162" t="s">
        <v>66</v>
      </c>
      <c r="F346" s="158" t="str">
        <f t="shared" si="13"/>
        <v/>
      </c>
      <c r="G346" s="158" t="str">
        <f t="shared" si="14"/>
        <v/>
      </c>
    </row>
    <row r="347" spans="1:7" x14ac:dyDescent="0.25">
      <c r="A347" s="103" t="s">
        <v>858</v>
      </c>
      <c r="B347" s="103" t="s">
        <v>728</v>
      </c>
      <c r="C347" s="159" t="s">
        <v>66</v>
      </c>
      <c r="D347" s="162" t="s">
        <v>66</v>
      </c>
      <c r="F347" s="158" t="str">
        <f t="shared" si="13"/>
        <v/>
      </c>
      <c r="G347" s="158" t="str">
        <f t="shared" si="14"/>
        <v/>
      </c>
    </row>
    <row r="348" spans="1:7" x14ac:dyDescent="0.25">
      <c r="A348" s="103" t="s">
        <v>859</v>
      </c>
      <c r="B348" s="103" t="s">
        <v>730</v>
      </c>
      <c r="C348" s="159" t="s">
        <v>66</v>
      </c>
      <c r="D348" s="162" t="s">
        <v>66</v>
      </c>
      <c r="F348" s="158" t="str">
        <f t="shared" si="13"/>
        <v/>
      </c>
      <c r="G348" s="158" t="str">
        <f t="shared" si="14"/>
        <v/>
      </c>
    </row>
    <row r="349" spans="1:7" x14ac:dyDescent="0.25">
      <c r="A349" s="103" t="s">
        <v>860</v>
      </c>
      <c r="B349" s="103" t="s">
        <v>732</v>
      </c>
      <c r="C349" s="159" t="s">
        <v>66</v>
      </c>
      <c r="D349" s="162" t="s">
        <v>66</v>
      </c>
      <c r="F349" s="158" t="str">
        <f t="shared" si="13"/>
        <v/>
      </c>
      <c r="G349" s="158" t="str">
        <f t="shared" si="14"/>
        <v/>
      </c>
    </row>
    <row r="350" spans="1:7" x14ac:dyDescent="0.25">
      <c r="A350" s="103" t="s">
        <v>861</v>
      </c>
      <c r="B350" s="133" t="s">
        <v>96</v>
      </c>
      <c r="C350" s="159">
        <f>SUM(C342:C349)</f>
        <v>0</v>
      </c>
      <c r="D350" s="162">
        <f>SUM(D342:D349)</f>
        <v>0</v>
      </c>
      <c r="F350" s="137">
        <f>SUM(F342:F349)</f>
        <v>0</v>
      </c>
      <c r="G350" s="137">
        <f>SUM(G342:G349)</f>
        <v>0</v>
      </c>
    </row>
    <row r="351" spans="1:7" hidden="1" outlineLevel="1" x14ac:dyDescent="0.25">
      <c r="A351" s="103" t="s">
        <v>862</v>
      </c>
      <c r="B351" s="120" t="s">
        <v>735</v>
      </c>
      <c r="C351" s="159"/>
      <c r="D351" s="162"/>
      <c r="F351" s="158" t="str">
        <f t="shared" ref="F351:F356" si="15">IF($C$350=0,"",IF(C351="[for completion]","",C351/$C$350))</f>
        <v/>
      </c>
      <c r="G351" s="158" t="str">
        <f t="shared" ref="G351:G356" si="16">IF($D$350=0,"",IF(D351="[for completion]","",D351/$D$350))</f>
        <v/>
      </c>
    </row>
    <row r="352" spans="1:7" hidden="1" outlineLevel="1" x14ac:dyDescent="0.25">
      <c r="A352" s="103" t="s">
        <v>863</v>
      </c>
      <c r="B352" s="120" t="s">
        <v>737</v>
      </c>
      <c r="C352" s="159"/>
      <c r="D352" s="162"/>
      <c r="F352" s="158" t="str">
        <f t="shared" si="15"/>
        <v/>
      </c>
      <c r="G352" s="158" t="str">
        <f t="shared" si="16"/>
        <v/>
      </c>
    </row>
    <row r="353" spans="1:7" hidden="1" outlineLevel="1" x14ac:dyDescent="0.25">
      <c r="A353" s="103" t="s">
        <v>864</v>
      </c>
      <c r="B353" s="120" t="s">
        <v>739</v>
      </c>
      <c r="C353" s="159"/>
      <c r="D353" s="162"/>
      <c r="F353" s="158" t="str">
        <f t="shared" si="15"/>
        <v/>
      </c>
      <c r="G353" s="158" t="str">
        <f t="shared" si="16"/>
        <v/>
      </c>
    </row>
    <row r="354" spans="1:7" hidden="1" outlineLevel="1" x14ac:dyDescent="0.25">
      <c r="A354" s="103" t="s">
        <v>865</v>
      </c>
      <c r="B354" s="120" t="s">
        <v>741</v>
      </c>
      <c r="C354" s="159"/>
      <c r="D354" s="162"/>
      <c r="F354" s="158" t="str">
        <f t="shared" si="15"/>
        <v/>
      </c>
      <c r="G354" s="158" t="str">
        <f t="shared" si="16"/>
        <v/>
      </c>
    </row>
    <row r="355" spans="1:7" hidden="1" outlineLevel="1" x14ac:dyDescent="0.25">
      <c r="A355" s="103" t="s">
        <v>866</v>
      </c>
      <c r="B355" s="120" t="s">
        <v>743</v>
      </c>
      <c r="C355" s="159"/>
      <c r="D355" s="162"/>
      <c r="F355" s="158" t="str">
        <f t="shared" si="15"/>
        <v/>
      </c>
      <c r="G355" s="158" t="str">
        <f t="shared" si="16"/>
        <v/>
      </c>
    </row>
    <row r="356" spans="1:7" hidden="1" outlineLevel="1" x14ac:dyDescent="0.25">
      <c r="A356" s="103" t="s">
        <v>867</v>
      </c>
      <c r="B356" s="120" t="s">
        <v>745</v>
      </c>
      <c r="C356" s="159"/>
      <c r="D356" s="162"/>
      <c r="F356" s="158" t="str">
        <f t="shared" si="15"/>
        <v/>
      </c>
      <c r="G356" s="158" t="str">
        <f t="shared" si="16"/>
        <v/>
      </c>
    </row>
    <row r="357" spans="1:7" hidden="1" outlineLevel="1" x14ac:dyDescent="0.25">
      <c r="A357" s="103" t="s">
        <v>868</v>
      </c>
      <c r="B357" s="120"/>
      <c r="F357" s="158"/>
      <c r="G357" s="158"/>
    </row>
    <row r="358" spans="1:7" hidden="1" outlineLevel="1" x14ac:dyDescent="0.25">
      <c r="A358" s="103" t="s">
        <v>869</v>
      </c>
      <c r="B358" s="120"/>
      <c r="F358" s="158"/>
      <c r="G358" s="158"/>
    </row>
    <row r="359" spans="1:7" hidden="1" outlineLevel="1" x14ac:dyDescent="0.25">
      <c r="A359" s="103" t="s">
        <v>870</v>
      </c>
      <c r="B359" s="120"/>
      <c r="F359" s="158"/>
      <c r="G359" s="137"/>
    </row>
    <row r="360" spans="1:7" ht="15" customHeight="1" collapsed="1" x14ac:dyDescent="0.25">
      <c r="A360" s="114"/>
      <c r="B360" s="115" t="s">
        <v>871</v>
      </c>
      <c r="C360" s="114" t="s">
        <v>872</v>
      </c>
      <c r="D360" s="114"/>
      <c r="E360" s="114"/>
      <c r="F360" s="114"/>
      <c r="G360" s="116"/>
    </row>
    <row r="361" spans="1:7" x14ac:dyDescent="0.25">
      <c r="A361" s="103" t="s">
        <v>873</v>
      </c>
      <c r="B361" s="124" t="s">
        <v>874</v>
      </c>
      <c r="C361" s="137" t="s">
        <v>31</v>
      </c>
      <c r="G361" s="103"/>
    </row>
    <row r="362" spans="1:7" x14ac:dyDescent="0.25">
      <c r="A362" s="103" t="s">
        <v>875</v>
      </c>
      <c r="B362" s="124" t="s">
        <v>876</v>
      </c>
      <c r="C362" s="137" t="s">
        <v>31</v>
      </c>
      <c r="G362" s="103"/>
    </row>
    <row r="363" spans="1:7" x14ac:dyDescent="0.25">
      <c r="A363" s="103" t="s">
        <v>877</v>
      </c>
      <c r="B363" s="124" t="s">
        <v>878</v>
      </c>
      <c r="C363" s="137" t="s">
        <v>31</v>
      </c>
      <c r="G363" s="103"/>
    </row>
    <row r="364" spans="1:7" x14ac:dyDescent="0.25">
      <c r="A364" s="103" t="s">
        <v>879</v>
      </c>
      <c r="B364" s="124" t="s">
        <v>880</v>
      </c>
      <c r="C364" s="137" t="s">
        <v>31</v>
      </c>
      <c r="G364" s="103"/>
    </row>
    <row r="365" spans="1:7" x14ac:dyDescent="0.25">
      <c r="A365" s="103" t="s">
        <v>881</v>
      </c>
      <c r="B365" s="124" t="s">
        <v>882</v>
      </c>
      <c r="C365" s="137" t="s">
        <v>31</v>
      </c>
      <c r="G365" s="103"/>
    </row>
    <row r="366" spans="1:7" x14ac:dyDescent="0.25">
      <c r="A366" s="103" t="s">
        <v>883</v>
      </c>
      <c r="B366" s="124" t="s">
        <v>884</v>
      </c>
      <c r="C366" s="137" t="s">
        <v>31</v>
      </c>
      <c r="G366" s="103"/>
    </row>
    <row r="367" spans="1:7" x14ac:dyDescent="0.25">
      <c r="A367" s="103" t="s">
        <v>885</v>
      </c>
      <c r="B367" s="124" t="s">
        <v>886</v>
      </c>
      <c r="C367" s="137" t="s">
        <v>31</v>
      </c>
      <c r="G367" s="103"/>
    </row>
    <row r="368" spans="1:7" x14ac:dyDescent="0.25">
      <c r="A368" s="103" t="s">
        <v>887</v>
      </c>
      <c r="B368" s="124" t="s">
        <v>888</v>
      </c>
      <c r="C368" s="137" t="s">
        <v>31</v>
      </c>
      <c r="G368" s="103"/>
    </row>
    <row r="369" spans="1:7" x14ac:dyDescent="0.25">
      <c r="A369" s="103" t="s">
        <v>889</v>
      </c>
      <c r="B369" s="124" t="s">
        <v>890</v>
      </c>
      <c r="C369" s="137" t="s">
        <v>31</v>
      </c>
      <c r="G369" s="103"/>
    </row>
    <row r="370" spans="1:7" x14ac:dyDescent="0.25">
      <c r="A370" s="103" t="s">
        <v>891</v>
      </c>
      <c r="B370" s="124" t="s">
        <v>94</v>
      </c>
      <c r="C370" s="137" t="s">
        <v>31</v>
      </c>
      <c r="G370" s="103"/>
    </row>
    <row r="371" spans="1:7" hidden="1" outlineLevel="1" x14ac:dyDescent="0.25">
      <c r="A371" s="103" t="s">
        <v>892</v>
      </c>
      <c r="B371" s="120" t="s">
        <v>893</v>
      </c>
      <c r="C371" s="137"/>
      <c r="G371" s="103"/>
    </row>
    <row r="372" spans="1:7" hidden="1" outlineLevel="1" x14ac:dyDescent="0.25">
      <c r="A372" s="103" t="s">
        <v>894</v>
      </c>
      <c r="B372" s="120" t="s">
        <v>98</v>
      </c>
      <c r="C372" s="137"/>
      <c r="G372" s="103"/>
    </row>
    <row r="373" spans="1:7" hidden="1" outlineLevel="1" x14ac:dyDescent="0.25">
      <c r="A373" s="103" t="s">
        <v>895</v>
      </c>
      <c r="B373" s="120" t="s">
        <v>98</v>
      </c>
      <c r="C373" s="137"/>
      <c r="G373" s="103"/>
    </row>
    <row r="374" spans="1:7" hidden="1" outlineLevel="1" x14ac:dyDescent="0.25">
      <c r="A374" s="103" t="s">
        <v>896</v>
      </c>
      <c r="B374" s="120" t="s">
        <v>98</v>
      </c>
      <c r="C374" s="137"/>
      <c r="G374" s="103"/>
    </row>
    <row r="375" spans="1:7" hidden="1" outlineLevel="1" x14ac:dyDescent="0.25">
      <c r="A375" s="103" t="s">
        <v>897</v>
      </c>
      <c r="B375" s="120" t="s">
        <v>98</v>
      </c>
      <c r="C375" s="137"/>
      <c r="G375" s="103"/>
    </row>
    <row r="376" spans="1:7" hidden="1" outlineLevel="1" x14ac:dyDescent="0.25">
      <c r="A376" s="103" t="s">
        <v>898</v>
      </c>
      <c r="B376" s="120" t="s">
        <v>98</v>
      </c>
      <c r="C376" s="137"/>
      <c r="G376" s="103"/>
    </row>
    <row r="377" spans="1:7" hidden="1" outlineLevel="1" x14ac:dyDescent="0.25">
      <c r="A377" s="103" t="s">
        <v>899</v>
      </c>
      <c r="B377" s="120" t="s">
        <v>98</v>
      </c>
      <c r="C377" s="137"/>
      <c r="G377" s="103"/>
    </row>
    <row r="378" spans="1:7" hidden="1" outlineLevel="1" x14ac:dyDescent="0.25">
      <c r="A378" s="103" t="s">
        <v>900</v>
      </c>
      <c r="B378" s="120" t="s">
        <v>98</v>
      </c>
      <c r="C378" s="137"/>
      <c r="G378" s="103"/>
    </row>
    <row r="379" spans="1:7" hidden="1" outlineLevel="1" x14ac:dyDescent="0.25">
      <c r="A379" s="103" t="s">
        <v>901</v>
      </c>
      <c r="B379" s="120" t="s">
        <v>98</v>
      </c>
      <c r="C379" s="137"/>
      <c r="G379" s="103"/>
    </row>
    <row r="380" spans="1:7" hidden="1" outlineLevel="1" x14ac:dyDescent="0.25">
      <c r="A380" s="103" t="s">
        <v>902</v>
      </c>
      <c r="B380" s="120" t="s">
        <v>98</v>
      </c>
      <c r="C380" s="137"/>
      <c r="G380" s="103"/>
    </row>
    <row r="381" spans="1:7" hidden="1" outlineLevel="1" x14ac:dyDescent="0.25">
      <c r="A381" s="103" t="s">
        <v>903</v>
      </c>
      <c r="B381" s="120" t="s">
        <v>98</v>
      </c>
      <c r="C381" s="137"/>
      <c r="G381" s="103"/>
    </row>
    <row r="382" spans="1:7" hidden="1" outlineLevel="1" x14ac:dyDescent="0.25">
      <c r="A382" s="103" t="s">
        <v>904</v>
      </c>
      <c r="B382" s="120" t="s">
        <v>98</v>
      </c>
      <c r="C382" s="137"/>
    </row>
    <row r="383" spans="1:7" hidden="1" outlineLevel="1" x14ac:dyDescent="0.25">
      <c r="A383" s="103" t="s">
        <v>905</v>
      </c>
      <c r="B383" s="120" t="s">
        <v>98</v>
      </c>
      <c r="C383" s="137"/>
    </row>
    <row r="384" spans="1:7" hidden="1" outlineLevel="1" x14ac:dyDescent="0.25">
      <c r="A384" s="103" t="s">
        <v>906</v>
      </c>
      <c r="B384" s="120" t="s">
        <v>98</v>
      </c>
      <c r="C384" s="137"/>
    </row>
    <row r="385" spans="1:7" hidden="1" outlineLevel="1" x14ac:dyDescent="0.25">
      <c r="A385" s="103" t="s">
        <v>907</v>
      </c>
      <c r="B385" s="120" t="s">
        <v>98</v>
      </c>
      <c r="C385" s="137"/>
      <c r="D385" s="99"/>
      <c r="E385" s="99"/>
      <c r="F385" s="99"/>
      <c r="G385" s="99"/>
    </row>
    <row r="386" spans="1:7" hidden="1" outlineLevel="1" x14ac:dyDescent="0.25">
      <c r="A386" s="103" t="s">
        <v>908</v>
      </c>
      <c r="B386" s="120" t="s">
        <v>98</v>
      </c>
      <c r="C386" s="137"/>
      <c r="D386" s="99"/>
      <c r="E386" s="99"/>
      <c r="F386" s="99"/>
      <c r="G386" s="99"/>
    </row>
    <row r="387" spans="1:7" hidden="1" outlineLevel="1" x14ac:dyDescent="0.25">
      <c r="A387" s="103" t="s">
        <v>909</v>
      </c>
      <c r="B387" s="120" t="s">
        <v>98</v>
      </c>
      <c r="C387" s="137"/>
      <c r="D387" s="99"/>
      <c r="E387" s="99"/>
      <c r="F387" s="99"/>
      <c r="G387" s="99"/>
    </row>
    <row r="388" spans="1:7" collapsed="1"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38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2" customFormat="1" ht="31.5" x14ac:dyDescent="0.25">
      <c r="A1" s="140" t="s">
        <v>913</v>
      </c>
      <c r="B1" s="140"/>
      <c r="C1" s="147" t="s">
        <v>1297</v>
      </c>
      <c r="D1" s="19"/>
      <c r="E1" s="19"/>
      <c r="F1" s="19"/>
      <c r="G1" s="19"/>
      <c r="H1" s="19"/>
      <c r="I1" s="19"/>
      <c r="J1" s="19"/>
      <c r="K1" s="19"/>
      <c r="L1" s="19"/>
      <c r="M1" s="19"/>
    </row>
    <row r="2" spans="1:13" x14ac:dyDescent="0.25">
      <c r="B2" s="22"/>
      <c r="C2" s="22"/>
    </row>
    <row r="3" spans="1:13" x14ac:dyDescent="0.25">
      <c r="A3" s="73" t="s">
        <v>914</v>
      </c>
      <c r="B3" s="74"/>
      <c r="C3" s="22"/>
    </row>
    <row r="4" spans="1:13" x14ac:dyDescent="0.25">
      <c r="C4" s="22"/>
    </row>
    <row r="5" spans="1:13" ht="37.5" x14ac:dyDescent="0.25">
      <c r="A5" s="35" t="s">
        <v>29</v>
      </c>
      <c r="B5" s="35" t="s">
        <v>915</v>
      </c>
      <c r="C5" s="75" t="s">
        <v>1296</v>
      </c>
    </row>
    <row r="6" spans="1:13" x14ac:dyDescent="0.25">
      <c r="A6" s="1" t="s">
        <v>916</v>
      </c>
      <c r="B6" s="38" t="s">
        <v>917</v>
      </c>
      <c r="C6" s="24" t="s">
        <v>1351</v>
      </c>
    </row>
    <row r="7" spans="1:13" ht="30" x14ac:dyDescent="0.25">
      <c r="A7" s="1" t="s">
        <v>918</v>
      </c>
      <c r="B7" s="38" t="s">
        <v>919</v>
      </c>
      <c r="C7" s="24" t="s">
        <v>1352</v>
      </c>
    </row>
    <row r="8" spans="1:13" x14ac:dyDescent="0.25">
      <c r="A8" s="1" t="s">
        <v>920</v>
      </c>
      <c r="B8" s="38" t="s">
        <v>921</v>
      </c>
      <c r="C8" s="24" t="s">
        <v>1353</v>
      </c>
    </row>
    <row r="9" spans="1:13" ht="30" x14ac:dyDescent="0.25">
      <c r="A9" s="1" t="s">
        <v>922</v>
      </c>
      <c r="B9" s="38" t="s">
        <v>923</v>
      </c>
      <c r="C9" s="24" t="s">
        <v>1354</v>
      </c>
    </row>
    <row r="10" spans="1:13" ht="44.25" customHeight="1" x14ac:dyDescent="0.25">
      <c r="A10" s="1" t="s">
        <v>924</v>
      </c>
      <c r="B10" s="38" t="s">
        <v>1142</v>
      </c>
      <c r="C10" s="24" t="s">
        <v>1355</v>
      </c>
    </row>
    <row r="11" spans="1:13" ht="54.75" customHeight="1" x14ac:dyDescent="0.25">
      <c r="A11" s="1" t="s">
        <v>925</v>
      </c>
      <c r="B11" s="38" t="s">
        <v>926</v>
      </c>
      <c r="C11" s="24" t="s">
        <v>1356</v>
      </c>
    </row>
    <row r="12" spans="1:13" ht="75" x14ac:dyDescent="0.25">
      <c r="A12" s="1" t="s">
        <v>927</v>
      </c>
      <c r="B12" s="38" t="s">
        <v>928</v>
      </c>
      <c r="C12" s="24" t="s">
        <v>1357</v>
      </c>
    </row>
    <row r="13" spans="1:13" ht="30" x14ac:dyDescent="0.25">
      <c r="A13" s="1" t="s">
        <v>929</v>
      </c>
      <c r="B13" s="38" t="s">
        <v>930</v>
      </c>
      <c r="C13" s="24" t="s">
        <v>1358</v>
      </c>
    </row>
    <row r="14" spans="1:13" ht="30" x14ac:dyDescent="0.25">
      <c r="A14" s="1" t="s">
        <v>931</v>
      </c>
      <c r="B14" s="38" t="s">
        <v>932</v>
      </c>
      <c r="C14" s="24" t="s">
        <v>1359</v>
      </c>
    </row>
    <row r="15" spans="1:13" ht="30" x14ac:dyDescent="0.25">
      <c r="A15" s="1" t="s">
        <v>933</v>
      </c>
      <c r="B15" s="38" t="s">
        <v>934</v>
      </c>
      <c r="C15" s="24" t="s">
        <v>1360</v>
      </c>
    </row>
    <row r="16" spans="1:13" ht="30" x14ac:dyDescent="0.25">
      <c r="A16" s="1" t="s">
        <v>935</v>
      </c>
      <c r="B16" s="42" t="s">
        <v>936</v>
      </c>
      <c r="C16" s="24" t="s">
        <v>1361</v>
      </c>
    </row>
    <row r="17" spans="1:3" ht="30" customHeight="1" x14ac:dyDescent="0.25">
      <c r="A17" s="1" t="s">
        <v>937</v>
      </c>
      <c r="B17" s="42" t="s">
        <v>938</v>
      </c>
      <c r="C17" s="24" t="s">
        <v>1362</v>
      </c>
    </row>
    <row r="18" spans="1:3" ht="45" x14ac:dyDescent="0.25">
      <c r="A18" s="1" t="s">
        <v>939</v>
      </c>
      <c r="B18" s="42" t="s">
        <v>940</v>
      </c>
      <c r="C18" s="24" t="s">
        <v>1363</v>
      </c>
    </row>
    <row r="19" spans="1:3" ht="30" outlineLevel="1" x14ac:dyDescent="0.25">
      <c r="A19" s="1" t="s">
        <v>941</v>
      </c>
      <c r="B19" s="39" t="s">
        <v>942</v>
      </c>
      <c r="C19" s="24" t="s">
        <v>1364</v>
      </c>
    </row>
    <row r="20" spans="1:3" outlineLevel="1" x14ac:dyDescent="0.25">
      <c r="A20" s="1" t="s">
        <v>943</v>
      </c>
      <c r="B20" s="72"/>
      <c r="C20" s="24"/>
    </row>
    <row r="21" spans="1:3" outlineLevel="1" x14ac:dyDescent="0.25">
      <c r="A21" s="1" t="s">
        <v>944</v>
      </c>
      <c r="B21" s="72"/>
      <c r="C21" s="24"/>
    </row>
    <row r="22" spans="1:3" outlineLevel="1" x14ac:dyDescent="0.25">
      <c r="A22" s="1" t="s">
        <v>945</v>
      </c>
      <c r="B22" s="72"/>
      <c r="C22" s="24"/>
    </row>
    <row r="23" spans="1:3" outlineLevel="1" x14ac:dyDescent="0.25">
      <c r="A23" s="1" t="s">
        <v>946</v>
      </c>
      <c r="B23" s="72"/>
      <c r="C23" s="24"/>
    </row>
    <row r="24" spans="1:3" ht="18.75" x14ac:dyDescent="0.25">
      <c r="A24" s="35"/>
      <c r="B24" s="35" t="s">
        <v>947</v>
      </c>
      <c r="C24" s="75" t="s">
        <v>948</v>
      </c>
    </row>
    <row r="25" spans="1:3" x14ac:dyDescent="0.25">
      <c r="A25" s="1" t="s">
        <v>949</v>
      </c>
      <c r="B25" s="42" t="s">
        <v>950</v>
      </c>
      <c r="C25" s="24" t="s">
        <v>951</v>
      </c>
    </row>
    <row r="26" spans="1:3" x14ac:dyDescent="0.25">
      <c r="A26" s="1" t="s">
        <v>952</v>
      </c>
      <c r="B26" s="42" t="s">
        <v>953</v>
      </c>
      <c r="C26" s="24" t="s">
        <v>954</v>
      </c>
    </row>
    <row r="27" spans="1:3" x14ac:dyDescent="0.25">
      <c r="A27" s="1" t="s">
        <v>955</v>
      </c>
      <c r="B27" s="42" t="s">
        <v>956</v>
      </c>
      <c r="C27" s="24" t="s">
        <v>957</v>
      </c>
    </row>
    <row r="28" spans="1:3" outlineLevel="1" x14ac:dyDescent="0.25">
      <c r="A28" s="1" t="s">
        <v>958</v>
      </c>
      <c r="B28" s="41"/>
      <c r="C28" s="24"/>
    </row>
    <row r="29" spans="1:3" outlineLevel="1" x14ac:dyDescent="0.25">
      <c r="A29" s="1" t="s">
        <v>959</v>
      </c>
      <c r="B29" s="41"/>
      <c r="C29" s="24"/>
    </row>
    <row r="30" spans="1:3" outlineLevel="1" x14ac:dyDescent="0.25">
      <c r="A30" s="1" t="s">
        <v>1282</v>
      </c>
      <c r="B30" s="42"/>
      <c r="C30" s="24"/>
    </row>
    <row r="31" spans="1:3" ht="18.75" x14ac:dyDescent="0.25">
      <c r="A31" s="35"/>
      <c r="B31" s="35" t="s">
        <v>960</v>
      </c>
      <c r="C31" s="75" t="s">
        <v>1296</v>
      </c>
    </row>
    <row r="32" spans="1:3" x14ac:dyDescent="0.25">
      <c r="A32" s="1" t="s">
        <v>961</v>
      </c>
      <c r="B32" s="38" t="s">
        <v>962</v>
      </c>
      <c r="C32" s="24" t="s">
        <v>31</v>
      </c>
    </row>
    <row r="33" spans="1:2" x14ac:dyDescent="0.25">
      <c r="A33" s="1" t="s">
        <v>963</v>
      </c>
      <c r="B33" s="41"/>
    </row>
    <row r="34" spans="1:2" x14ac:dyDescent="0.25">
      <c r="A34" s="1" t="s">
        <v>964</v>
      </c>
      <c r="B34" s="41"/>
    </row>
    <row r="35" spans="1:2" x14ac:dyDescent="0.25">
      <c r="A35" s="1" t="s">
        <v>965</v>
      </c>
      <c r="B35" s="41"/>
    </row>
    <row r="36" spans="1:2" x14ac:dyDescent="0.25">
      <c r="A36" s="1" t="s">
        <v>966</v>
      </c>
      <c r="B36" s="41"/>
    </row>
    <row r="37" spans="1:2" x14ac:dyDescent="0.25">
      <c r="A37" s="1" t="s">
        <v>967</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0"/>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27"/>
  <sheetViews>
    <sheetView zoomScale="80" zoomScaleNormal="80" workbookViewId="0">
      <selection activeCell="A18" sqref="A18"/>
    </sheetView>
  </sheetViews>
  <sheetFormatPr defaultRowHeight="15" x14ac:dyDescent="0.25"/>
  <cols>
    <col min="1" max="1" width="80.42578125" customWidth="1"/>
    <col min="2" max="7" width="16.28515625" customWidth="1"/>
  </cols>
  <sheetData>
    <row r="1" spans="1:2" ht="28.5" x14ac:dyDescent="0.25">
      <c r="A1" s="232" t="s">
        <v>1365</v>
      </c>
    </row>
    <row r="4" spans="1:2" ht="30" x14ac:dyDescent="0.25">
      <c r="A4" s="233" t="s">
        <v>1366</v>
      </c>
      <c r="B4" s="234" t="str">
        <f>ROW('A. HTT General'!B37)&amp;" for General Cover Pool / Covered Bond Information"</f>
        <v>37 for General Cover Pool / Covered Bond Information</v>
      </c>
    </row>
    <row r="5" spans="1:2" x14ac:dyDescent="0.25">
      <c r="A5" s="233" t="s">
        <v>1367</v>
      </c>
      <c r="B5" s="234" t="str">
        <f>ROW('A. HTT General'!B65)&amp;" for Cover Pool Amortisation and "&amp;ROW('A. HTT General'!B88)&amp;" for Maturity of Covered Bonds"</f>
        <v>65 for Cover Pool Amortisation and 88 for Maturity of Covered Bonds</v>
      </c>
    </row>
    <row r="6" spans="1:2" ht="30" x14ac:dyDescent="0.25">
      <c r="A6" s="233" t="s">
        <v>1368</v>
      </c>
      <c r="B6" s="234" t="str">
        <f>ROW('A. HTT General'!B163)&amp;" for Interest Type of Covered Bonds"</f>
        <v>163 for Interest Type of Covered Bonds</v>
      </c>
    </row>
    <row r="7" spans="1:2" x14ac:dyDescent="0.25">
      <c r="A7" s="233" t="s">
        <v>1369</v>
      </c>
      <c r="B7" s="234" t="str">
        <f>ROW('B1. HTT Mortgage Assets'!B149)&amp;" for Interest Type of Cover Assets"</f>
        <v>149 for Interest Type of Cover Assets</v>
      </c>
    </row>
    <row r="8" spans="1:2" ht="30" x14ac:dyDescent="0.25">
      <c r="A8" s="235" t="s">
        <v>1370</v>
      </c>
      <c r="B8" s="234">
        <f>ROW(B18)</f>
        <v>18</v>
      </c>
    </row>
    <row r="9" spans="1:2" ht="30" x14ac:dyDescent="0.25">
      <c r="A9" s="233" t="s">
        <v>1371</v>
      </c>
      <c r="B9" s="234" t="str">
        <f>ROW('A. HTT General'!B137)&amp;" for Currency split of Covered Bonds"</f>
        <v>137 for Currency split of Covered Bonds</v>
      </c>
    </row>
    <row r="10" spans="1:2" ht="37.5" customHeight="1" x14ac:dyDescent="0.25">
      <c r="A10" s="233" t="s">
        <v>1372</v>
      </c>
      <c r="B10" s="234" t="str">
        <f>ROW('A. HTT General'!B111)&amp;" for Currency split of Cover Assets"</f>
        <v>111 for Currency split of Cover Assets</v>
      </c>
    </row>
    <row r="11" spans="1:2" x14ac:dyDescent="0.25">
      <c r="A11" s="233" t="s">
        <v>1373</v>
      </c>
      <c r="B11" s="234" t="str">
        <f>ROW('B1. HTT Mortgage Assets'!B98)&amp;" for Geographical split"</f>
        <v>98 for Geographical split</v>
      </c>
    </row>
    <row r="12" spans="1:2" x14ac:dyDescent="0.25">
      <c r="A12" s="233" t="s">
        <v>1374</v>
      </c>
      <c r="B12" s="234" t="str">
        <f>ROW('A. HTT General'!B173)&amp;" for Details on Substitute Cover Assets"</f>
        <v>173 for Details on Substitute Cover Assets</v>
      </c>
    </row>
    <row r="13" spans="1:2" x14ac:dyDescent="0.25">
      <c r="A13" s="233" t="s">
        <v>1375</v>
      </c>
      <c r="B13" s="234" t="str">
        <f>ROW('A. HTT General'!B216)&amp;" for Details on Liquidity Buffer"</f>
        <v>216 for Details on Liquidity Buffer</v>
      </c>
    </row>
    <row r="14" spans="1:2" ht="30" x14ac:dyDescent="0.25">
      <c r="A14" s="235" t="s">
        <v>1376</v>
      </c>
      <c r="B14" s="234" t="str">
        <f>ROW('A. HTT General'!B173)&amp;" for Details on Substitute Cover Assets"</f>
        <v>173 for Details on Substitute Cover Assets</v>
      </c>
    </row>
    <row r="15" spans="1:2" x14ac:dyDescent="0.25">
      <c r="A15" s="233" t="s">
        <v>1377</v>
      </c>
      <c r="B15" s="234" t="str">
        <f>ROW('B1. HTT Mortgage Assets'!B186)&amp;" for Loan size information"</f>
        <v>186 for Loan size information</v>
      </c>
    </row>
    <row r="16" spans="1:2" ht="30" x14ac:dyDescent="0.25">
      <c r="A16" s="233" t="s">
        <v>1378</v>
      </c>
      <c r="B16" s="234" t="str">
        <f>ROW('B1. HTT Mortgage Assets'!B179)&amp;" for NPL's"</f>
        <v>179 for NPL's</v>
      </c>
    </row>
    <row r="18" spans="1:7" ht="45" x14ac:dyDescent="0.25">
      <c r="A18" s="236" t="s">
        <v>1379</v>
      </c>
      <c r="B18" s="237" t="s">
        <v>1380</v>
      </c>
      <c r="C18" s="237" t="s">
        <v>1381</v>
      </c>
      <c r="D18" s="238" t="s">
        <v>1382</v>
      </c>
      <c r="E18" s="238" t="s">
        <v>1383</v>
      </c>
      <c r="F18" s="238" t="s">
        <v>1384</v>
      </c>
      <c r="G18" s="238" t="s">
        <v>1385</v>
      </c>
    </row>
    <row r="19" spans="1:7" x14ac:dyDescent="0.25">
      <c r="A19" s="185" t="s">
        <v>1386</v>
      </c>
      <c r="B19" s="239">
        <v>3.3220799999999998E-3</v>
      </c>
      <c r="C19" s="184">
        <v>7.3341777195607995E-6</v>
      </c>
      <c r="D19" s="239">
        <v>66.186324629999959</v>
      </c>
      <c r="E19" s="184">
        <v>0.14611998128912124</v>
      </c>
      <c r="F19" s="239">
        <v>66.189646709999963</v>
      </c>
      <c r="G19" s="184">
        <v>0.14612731546684082</v>
      </c>
    </row>
    <row r="20" spans="1:7" x14ac:dyDescent="0.25">
      <c r="A20" s="185" t="s">
        <v>1387</v>
      </c>
      <c r="B20" s="239">
        <v>5.0775800000000003E-2</v>
      </c>
      <c r="C20" s="184">
        <v>1.12098065384601E-4</v>
      </c>
      <c r="D20" s="239">
        <v>45.551101639999992</v>
      </c>
      <c r="E20" s="184">
        <v>0.10056346468162637</v>
      </c>
      <c r="F20" s="239">
        <v>45.601877439999988</v>
      </c>
      <c r="G20" s="184">
        <v>0.10067556274701096</v>
      </c>
    </row>
    <row r="21" spans="1:7" x14ac:dyDescent="0.25">
      <c r="A21" s="185" t="s">
        <v>1388</v>
      </c>
      <c r="B21" s="239">
        <v>0.11662459999999999</v>
      </c>
      <c r="C21" s="184">
        <v>2.5747289134298105E-4</v>
      </c>
      <c r="D21" s="239">
        <v>43.905671970000014</v>
      </c>
      <c r="E21" s="184">
        <v>9.6930838849371245E-2</v>
      </c>
      <c r="F21" s="239">
        <v>44.022296570000016</v>
      </c>
      <c r="G21" s="184">
        <v>9.7188311740714226E-2</v>
      </c>
    </row>
    <row r="22" spans="1:7" x14ac:dyDescent="0.25">
      <c r="A22" s="185" t="s">
        <v>1389</v>
      </c>
      <c r="B22" s="239">
        <v>0.39564937</v>
      </c>
      <c r="C22" s="184">
        <v>8.7347769897542116E-4</v>
      </c>
      <c r="D22" s="239">
        <v>64.713998839999903</v>
      </c>
      <c r="E22" s="184">
        <v>0.14286951802365105</v>
      </c>
      <c r="F22" s="239">
        <v>65.109648209999904</v>
      </c>
      <c r="G22" s="184">
        <v>0.1437429957226265</v>
      </c>
    </row>
    <row r="23" spans="1:7" x14ac:dyDescent="0.25">
      <c r="A23" s="185" t="s">
        <v>1390</v>
      </c>
      <c r="B23" s="239">
        <v>5.6661869999999996E-2</v>
      </c>
      <c r="C23" s="184">
        <v>1.2509278057802655E-4</v>
      </c>
      <c r="D23" s="239">
        <v>54.378486190000039</v>
      </c>
      <c r="E23" s="184">
        <v>0.12005173922305994</v>
      </c>
      <c r="F23" s="239">
        <v>54.435148060000039</v>
      </c>
      <c r="G23" s="184">
        <v>0.12017683200363795</v>
      </c>
    </row>
    <row r="24" spans="1:7" x14ac:dyDescent="0.25">
      <c r="A24" s="185" t="s">
        <v>1391</v>
      </c>
      <c r="B24" s="239">
        <v>0</v>
      </c>
      <c r="C24" s="240">
        <v>0</v>
      </c>
      <c r="D24" s="239">
        <v>126.6282037499999</v>
      </c>
      <c r="E24" s="184">
        <v>0.27955791269664021</v>
      </c>
      <c r="F24" s="239">
        <v>126.6282037499999</v>
      </c>
      <c r="G24" s="184">
        <v>0.27955791269664021</v>
      </c>
    </row>
    <row r="25" spans="1:7" x14ac:dyDescent="0.25">
      <c r="A25" s="185" t="s">
        <v>1392</v>
      </c>
      <c r="B25" s="239">
        <v>0.10833472999999999</v>
      </c>
      <c r="C25" s="184">
        <v>2.3917129118523181E-4</v>
      </c>
      <c r="D25" s="239">
        <v>29.358363379999989</v>
      </c>
      <c r="E25" s="184">
        <v>6.4814650635856341E-2</v>
      </c>
      <c r="F25" s="239">
        <v>29.466698109999989</v>
      </c>
      <c r="G25" s="184">
        <v>6.5053821927041566E-2</v>
      </c>
    </row>
    <row r="26" spans="1:7" x14ac:dyDescent="0.25">
      <c r="A26" s="185" t="s">
        <v>1393</v>
      </c>
      <c r="B26" s="239">
        <v>3.0134730000000002E-2</v>
      </c>
      <c r="C26" s="184">
        <v>6.6528640294929813E-5</v>
      </c>
      <c r="D26" s="239">
        <v>21.475100220000012</v>
      </c>
      <c r="E26" s="184">
        <v>4.7410719055188108E-2</v>
      </c>
      <c r="F26" s="239">
        <v>21.505234950000013</v>
      </c>
      <c r="G26" s="184">
        <v>4.7477247695483039E-2</v>
      </c>
    </row>
    <row r="27" spans="1:7" x14ac:dyDescent="0.25">
      <c r="A27" s="185" t="s">
        <v>96</v>
      </c>
      <c r="B27" s="239">
        <v>0.76150318000000028</v>
      </c>
      <c r="C27" s="184">
        <v>1.6811755454807528E-3</v>
      </c>
      <c r="D27" s="239">
        <v>452.19725062000197</v>
      </c>
      <c r="E27" s="184">
        <v>0.99831882445451925</v>
      </c>
      <c r="F27" s="239">
        <v>452.95875380000194</v>
      </c>
      <c r="G27" s="240">
        <v>1</v>
      </c>
    </row>
  </sheetData>
  <hyperlinks>
    <hyperlink ref="B4" location="'A. HTT General'!B37" display="'A. HTT General'!B37" xr:uid="{216F4D79-5F72-48B5-955B-745447F9FB45}"/>
    <hyperlink ref="B5" location="'A. HTT General'!B65" display="'A. HTT General'!B65" xr:uid="{BC925A31-1253-4691-89A1-E2706FD704EE}"/>
    <hyperlink ref="B6" location="'A. HTT General'!B163" display="'A. HTT General'!B163" xr:uid="{296F0726-3C9E-4DA8-9E36-84C3D87857AE}"/>
    <hyperlink ref="B7" location="'B1. HTT Mortgage Assets'!B149" display="'B1. HTT Mortgage Assets'!B149" xr:uid="{A94874D9-C57E-48C7-B0EB-CCAF5E45E19B}"/>
    <hyperlink ref="B9" location="'A. HTT General'!B137" display="'A. HTT General'!B137" xr:uid="{3850EADE-75EA-48E4-8F86-13AA43B5AF9B}"/>
    <hyperlink ref="B10" location="'A. HTT General'!B111" display="'A. HTT General'!B111" xr:uid="{90CBAB91-D4B4-46C9-BE4B-6DB56B22BDBA}"/>
    <hyperlink ref="B11" location="'B1. HTT Mortgage Assets'!B98" display="'B1. HTT Mortgage Assets'!B98" xr:uid="{9917D7BE-984F-494E-9289-2EAC8DAAACDA}"/>
    <hyperlink ref="B12" location="'A. HTT General'!B173" display="'A. HTT General'!B173" xr:uid="{0B3A4C03-5083-4B7C-8984-7EB09D088393}"/>
    <hyperlink ref="B13" location="'A. HTT General'!B216" display="'A. HTT General'!B216" xr:uid="{57F8B759-BFCB-4F0B-A318-431C5806EEB4}"/>
    <hyperlink ref="B15" location="'B1. HTT Mortgage Assets'!B186" display="'B1. HTT Mortgage Assets'!B186" xr:uid="{CBE84AC3-2100-4769-869C-529219AFB527}"/>
    <hyperlink ref="B16" location="'B1. HTT Mortgage Assets'!B179" display="'B1. HTT Mortgage Assets'!B179" xr:uid="{22F1D77B-D5F5-47F7-BB98-4AA5A88425F8}"/>
    <hyperlink ref="B14" location="'A. HTT General'!B173" display="'A. HTT General'!B173" xr:uid="{014B4CA0-E48A-403E-B150-040B45B34F3B}"/>
    <hyperlink ref="B8" location="'D. Nat Trans Templ'!A18" display="'D. Nat Trans Templ'!A18" xr:uid="{4FEDD9F9-4808-4B2F-905B-4D7A86B6EB3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39" zoomScale="80" zoomScaleNormal="80" workbookViewId="0">
      <selection activeCell="C75" sqref="C75"/>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257" t="s">
        <v>1252</v>
      </c>
      <c r="B1" s="257"/>
    </row>
    <row r="2" spans="1:13" ht="31.5" x14ac:dyDescent="0.25">
      <c r="A2" s="140" t="s">
        <v>1251</v>
      </c>
      <c r="B2" s="140"/>
      <c r="C2" s="22"/>
      <c r="D2" s="22"/>
      <c r="E2" s="22"/>
      <c r="F2" s="147" t="s">
        <v>1297</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20</v>
      </c>
      <c r="C4" s="252" t="s">
        <v>161</v>
      </c>
      <c r="D4" s="25"/>
      <c r="E4" s="25"/>
      <c r="F4" s="22"/>
      <c r="G4" s="22"/>
      <c r="H4" s="22"/>
      <c r="I4" s="35" t="s">
        <v>1244</v>
      </c>
      <c r="J4" s="75" t="s">
        <v>948</v>
      </c>
      <c r="L4" s="22"/>
      <c r="M4" s="22"/>
    </row>
    <row r="5" spans="1:13" ht="15.75" thickBot="1" x14ac:dyDescent="0.3">
      <c r="H5" s="22"/>
      <c r="I5" s="95" t="s">
        <v>950</v>
      </c>
      <c r="J5" s="24" t="s">
        <v>951</v>
      </c>
      <c r="L5" s="22"/>
      <c r="M5" s="22"/>
    </row>
    <row r="6" spans="1:13" ht="18.75" x14ac:dyDescent="0.25">
      <c r="A6" s="28"/>
      <c r="B6" s="29" t="s">
        <v>1153</v>
      </c>
      <c r="C6" s="28"/>
      <c r="E6" s="30"/>
      <c r="F6" s="30"/>
      <c r="G6" s="30"/>
      <c r="H6" s="22"/>
      <c r="I6" s="95" t="s">
        <v>953</v>
      </c>
      <c r="J6" s="24" t="s">
        <v>954</v>
      </c>
      <c r="L6" s="22"/>
      <c r="M6" s="22"/>
    </row>
    <row r="7" spans="1:13" x14ac:dyDescent="0.25">
      <c r="B7" s="32" t="s">
        <v>1250</v>
      </c>
      <c r="H7" s="22"/>
      <c r="I7" s="95" t="s">
        <v>956</v>
      </c>
      <c r="J7" s="24" t="s">
        <v>957</v>
      </c>
      <c r="L7" s="22"/>
      <c r="M7" s="22"/>
    </row>
    <row r="8" spans="1:13" x14ac:dyDescent="0.25">
      <c r="B8" s="32" t="s">
        <v>1166</v>
      </c>
      <c r="H8" s="22"/>
      <c r="I8" s="95" t="s">
        <v>1242</v>
      </c>
      <c r="J8" s="24" t="s">
        <v>1243</v>
      </c>
      <c r="L8" s="22"/>
      <c r="M8" s="22"/>
    </row>
    <row r="9" spans="1:13" ht="15.75" thickBot="1" x14ac:dyDescent="0.3">
      <c r="B9" s="33" t="s">
        <v>1188</v>
      </c>
      <c r="H9" s="22"/>
      <c r="L9" s="22"/>
      <c r="M9" s="22"/>
    </row>
    <row r="10" spans="1:13" x14ac:dyDescent="0.25">
      <c r="B10" s="34"/>
      <c r="H10" s="22"/>
      <c r="I10" s="96" t="s">
        <v>1246</v>
      </c>
      <c r="L10" s="22"/>
      <c r="M10" s="22"/>
    </row>
    <row r="11" spans="1:13" x14ac:dyDescent="0.25">
      <c r="B11" s="34"/>
      <c r="H11" s="22"/>
      <c r="I11" s="96" t="s">
        <v>1248</v>
      </c>
      <c r="L11" s="22"/>
      <c r="M11" s="22"/>
    </row>
    <row r="12" spans="1:13" ht="37.5" x14ac:dyDescent="0.25">
      <c r="A12" s="35" t="s">
        <v>29</v>
      </c>
      <c r="B12" s="35" t="s">
        <v>1234</v>
      </c>
      <c r="C12" s="36"/>
      <c r="D12" s="36"/>
      <c r="E12" s="36"/>
      <c r="F12" s="36"/>
      <c r="G12" s="36"/>
      <c r="H12" s="22"/>
      <c r="L12" s="22"/>
      <c r="M12" s="22"/>
    </row>
    <row r="13" spans="1:13" ht="15" customHeight="1" x14ac:dyDescent="0.25">
      <c r="A13" s="43"/>
      <c r="B13" s="44" t="s">
        <v>1165</v>
      </c>
      <c r="C13" s="43" t="s">
        <v>1233</v>
      </c>
      <c r="D13" s="43" t="s">
        <v>1245</v>
      </c>
      <c r="E13" s="45"/>
      <c r="F13" s="46"/>
      <c r="G13" s="46"/>
      <c r="H13" s="22"/>
      <c r="L13" s="22"/>
      <c r="M13" s="22"/>
    </row>
    <row r="14" spans="1:13" x14ac:dyDescent="0.25">
      <c r="A14" s="24" t="s">
        <v>1154</v>
      </c>
      <c r="B14" s="41" t="s">
        <v>1143</v>
      </c>
      <c r="C14" s="92"/>
      <c r="D14" s="92"/>
      <c r="E14" s="30"/>
      <c r="F14" s="30"/>
      <c r="G14" s="30"/>
      <c r="H14" s="22"/>
      <c r="L14" s="22"/>
      <c r="M14" s="22"/>
    </row>
    <row r="15" spans="1:13" x14ac:dyDescent="0.25">
      <c r="A15" s="24" t="s">
        <v>1155</v>
      </c>
      <c r="B15" s="41" t="s">
        <v>429</v>
      </c>
      <c r="C15" s="24" t="s">
        <v>1344</v>
      </c>
      <c r="D15" s="24" t="s">
        <v>1421</v>
      </c>
      <c r="E15" s="30"/>
      <c r="F15" s="30"/>
      <c r="G15" s="30"/>
      <c r="H15" s="22"/>
      <c r="L15" s="22"/>
      <c r="M15" s="22"/>
    </row>
    <row r="16" spans="1:13" x14ac:dyDescent="0.25">
      <c r="A16" s="24" t="s">
        <v>1156</v>
      </c>
      <c r="B16" s="41" t="s">
        <v>1144</v>
      </c>
      <c r="E16" s="30"/>
      <c r="F16" s="30"/>
      <c r="G16" s="30"/>
      <c r="H16" s="22"/>
      <c r="L16" s="22"/>
      <c r="M16" s="22"/>
    </row>
    <row r="17" spans="1:13" x14ac:dyDescent="0.25">
      <c r="A17" s="24" t="s">
        <v>1157</v>
      </c>
      <c r="B17" s="41" t="s">
        <v>1145</v>
      </c>
      <c r="E17" s="30"/>
      <c r="F17" s="30"/>
      <c r="G17" s="30"/>
      <c r="H17" s="22"/>
      <c r="L17" s="22"/>
      <c r="M17" s="22"/>
    </row>
    <row r="18" spans="1:13" x14ac:dyDescent="0.25">
      <c r="A18" s="24" t="s">
        <v>1158</v>
      </c>
      <c r="B18" s="41" t="s">
        <v>1146</v>
      </c>
      <c r="E18" s="30"/>
      <c r="F18" s="30"/>
      <c r="G18" s="30"/>
      <c r="H18" s="22"/>
      <c r="L18" s="22"/>
      <c r="M18" s="22"/>
    </row>
    <row r="19" spans="1:13" x14ac:dyDescent="0.25">
      <c r="A19" s="24" t="s">
        <v>1159</v>
      </c>
      <c r="B19" s="41" t="s">
        <v>1147</v>
      </c>
      <c r="E19" s="30"/>
      <c r="F19" s="30"/>
      <c r="G19" s="30"/>
      <c r="H19" s="22"/>
      <c r="L19" s="22"/>
      <c r="M19" s="22"/>
    </row>
    <row r="20" spans="1:13" x14ac:dyDescent="0.25">
      <c r="A20" s="24" t="s">
        <v>1160</v>
      </c>
      <c r="B20" s="41" t="s">
        <v>1148</v>
      </c>
      <c r="E20" s="30"/>
      <c r="F20" s="30"/>
      <c r="G20" s="30"/>
      <c r="H20" s="22"/>
      <c r="L20" s="22"/>
      <c r="M20" s="22"/>
    </row>
    <row r="21" spans="1:13" x14ac:dyDescent="0.25">
      <c r="A21" s="24" t="s">
        <v>1161</v>
      </c>
      <c r="B21" s="41" t="s">
        <v>1149</v>
      </c>
      <c r="E21" s="30"/>
      <c r="F21" s="30"/>
      <c r="G21" s="30"/>
      <c r="H21" s="22"/>
      <c r="L21" s="22"/>
      <c r="M21" s="22"/>
    </row>
    <row r="22" spans="1:13" x14ac:dyDescent="0.25">
      <c r="A22" s="24" t="s">
        <v>1162</v>
      </c>
      <c r="B22" s="41" t="s">
        <v>1150</v>
      </c>
      <c r="E22" s="30"/>
      <c r="F22" s="30"/>
      <c r="G22" s="30"/>
      <c r="H22" s="22"/>
      <c r="L22" s="22"/>
      <c r="M22" s="22"/>
    </row>
    <row r="23" spans="1:13" x14ac:dyDescent="0.25">
      <c r="A23" s="24" t="s">
        <v>1163</v>
      </c>
      <c r="B23" s="41" t="s">
        <v>1229</v>
      </c>
      <c r="E23" s="30"/>
      <c r="F23" s="30"/>
      <c r="G23" s="30"/>
      <c r="H23" s="22"/>
      <c r="L23" s="22"/>
      <c r="M23" s="22"/>
    </row>
    <row r="24" spans="1:13" x14ac:dyDescent="0.25">
      <c r="A24" s="24" t="s">
        <v>1231</v>
      </c>
      <c r="B24" s="41" t="s">
        <v>1230</v>
      </c>
      <c r="C24" s="228" t="s">
        <v>1422</v>
      </c>
      <c r="E24" s="30"/>
      <c r="F24" s="30"/>
      <c r="G24" s="30"/>
      <c r="H24" s="22"/>
      <c r="L24" s="22"/>
      <c r="M24" s="22"/>
    </row>
    <row r="25" spans="1:13" hidden="1" outlineLevel="1" x14ac:dyDescent="0.25">
      <c r="A25" s="24" t="s">
        <v>1164</v>
      </c>
      <c r="B25" s="39"/>
      <c r="E25" s="30"/>
      <c r="F25" s="30"/>
      <c r="G25" s="30"/>
      <c r="H25" s="22"/>
      <c r="L25" s="22"/>
      <c r="M25" s="22"/>
    </row>
    <row r="26" spans="1:13" hidden="1" outlineLevel="1" x14ac:dyDescent="0.25">
      <c r="A26" s="24" t="s">
        <v>1167</v>
      </c>
      <c r="B26" s="39"/>
      <c r="E26" s="30"/>
      <c r="F26" s="30"/>
      <c r="G26" s="30"/>
      <c r="H26" s="22"/>
      <c r="L26" s="22"/>
      <c r="M26" s="22"/>
    </row>
    <row r="27" spans="1:13" hidden="1" outlineLevel="1" x14ac:dyDescent="0.25">
      <c r="A27" s="24" t="s">
        <v>1168</v>
      </c>
      <c r="B27" s="39"/>
      <c r="E27" s="30"/>
      <c r="F27" s="30"/>
      <c r="G27" s="30"/>
      <c r="H27" s="22"/>
      <c r="L27" s="22"/>
      <c r="M27" s="22"/>
    </row>
    <row r="28" spans="1:13" hidden="1" outlineLevel="1" x14ac:dyDescent="0.25">
      <c r="A28" s="24" t="s">
        <v>1169</v>
      </c>
      <c r="B28" s="39"/>
      <c r="E28" s="30"/>
      <c r="F28" s="30"/>
      <c r="G28" s="30"/>
      <c r="H28" s="22"/>
      <c r="L28" s="22"/>
      <c r="M28" s="22"/>
    </row>
    <row r="29" spans="1:13" hidden="1" outlineLevel="1" x14ac:dyDescent="0.25">
      <c r="A29" s="24" t="s">
        <v>1170</v>
      </c>
      <c r="B29" s="39"/>
      <c r="E29" s="30"/>
      <c r="F29" s="30"/>
      <c r="G29" s="30"/>
      <c r="H29" s="22"/>
      <c r="L29" s="22"/>
      <c r="M29" s="22"/>
    </row>
    <row r="30" spans="1:13" hidden="1" outlineLevel="1" x14ac:dyDescent="0.25">
      <c r="A30" s="24" t="s">
        <v>1171</v>
      </c>
      <c r="B30" s="39"/>
      <c r="E30" s="30"/>
      <c r="F30" s="30"/>
      <c r="G30" s="30"/>
      <c r="H30" s="22"/>
      <c r="L30" s="22"/>
      <c r="M30" s="22"/>
    </row>
    <row r="31" spans="1:13" hidden="1" outlineLevel="1" x14ac:dyDescent="0.25">
      <c r="A31" s="24" t="s">
        <v>1172</v>
      </c>
      <c r="B31" s="39"/>
      <c r="E31" s="30"/>
      <c r="F31" s="30"/>
      <c r="G31" s="30"/>
      <c r="H31" s="22"/>
      <c r="L31" s="22"/>
      <c r="M31" s="22"/>
    </row>
    <row r="32" spans="1:13" hidden="1" outlineLevel="1" x14ac:dyDescent="0.25">
      <c r="A32" s="24" t="s">
        <v>1173</v>
      </c>
      <c r="B32" s="39"/>
      <c r="E32" s="30"/>
      <c r="F32" s="30"/>
      <c r="G32" s="30"/>
      <c r="H32" s="22"/>
      <c r="L32" s="22"/>
      <c r="M32" s="22"/>
    </row>
    <row r="33" spans="1:13" ht="18.75" collapsed="1" x14ac:dyDescent="0.25">
      <c r="A33" s="36"/>
      <c r="B33" s="35" t="s">
        <v>1166</v>
      </c>
      <c r="C33" s="36"/>
      <c r="D33" s="36"/>
      <c r="E33" s="36"/>
      <c r="F33" s="36"/>
      <c r="G33" s="36"/>
      <c r="H33" s="22"/>
      <c r="L33" s="22"/>
      <c r="M33" s="22"/>
    </row>
    <row r="34" spans="1:13" ht="15" customHeight="1" x14ac:dyDescent="0.25">
      <c r="A34" s="43"/>
      <c r="B34" s="44" t="s">
        <v>1151</v>
      </c>
      <c r="C34" s="43" t="s">
        <v>1241</v>
      </c>
      <c r="D34" s="43" t="s">
        <v>1245</v>
      </c>
      <c r="E34" s="43" t="s">
        <v>1152</v>
      </c>
      <c r="F34" s="46"/>
      <c r="G34" s="46"/>
      <c r="H34" s="22"/>
      <c r="L34" s="22"/>
      <c r="M34" s="22"/>
    </row>
    <row r="35" spans="1:13" x14ac:dyDescent="0.25">
      <c r="A35" s="24" t="s">
        <v>1189</v>
      </c>
      <c r="B35" s="92"/>
      <c r="C35" s="92"/>
      <c r="D35" s="92"/>
      <c r="E35" s="92"/>
      <c r="F35" s="93"/>
      <c r="G35" s="93"/>
      <c r="H35" s="22"/>
      <c r="L35" s="22"/>
      <c r="M35" s="22"/>
    </row>
    <row r="36" spans="1:13" x14ac:dyDescent="0.25">
      <c r="A36" s="24" t="s">
        <v>1190</v>
      </c>
      <c r="B36" s="41"/>
      <c r="H36" s="22"/>
      <c r="L36" s="22"/>
      <c r="M36" s="22"/>
    </row>
    <row r="37" spans="1:13" x14ac:dyDescent="0.25">
      <c r="A37" s="24" t="s">
        <v>1191</v>
      </c>
      <c r="B37" s="41"/>
      <c r="H37" s="22"/>
      <c r="L37" s="22"/>
      <c r="M37" s="22"/>
    </row>
    <row r="38" spans="1:13" x14ac:dyDescent="0.25">
      <c r="A38" s="24" t="s">
        <v>1192</v>
      </c>
      <c r="B38" s="41"/>
      <c r="H38" s="22"/>
      <c r="L38" s="22"/>
      <c r="M38" s="22"/>
    </row>
    <row r="39" spans="1:13" x14ac:dyDescent="0.25">
      <c r="A39" s="24" t="s">
        <v>1193</v>
      </c>
      <c r="B39" s="41"/>
      <c r="H39" s="22"/>
      <c r="L39" s="22"/>
      <c r="M39" s="22"/>
    </row>
    <row r="40" spans="1:13" x14ac:dyDescent="0.25">
      <c r="A40" s="24" t="s">
        <v>1194</v>
      </c>
      <c r="B40" s="41"/>
      <c r="H40" s="22"/>
      <c r="L40" s="22"/>
      <c r="M40" s="22"/>
    </row>
    <row r="41" spans="1:13" x14ac:dyDescent="0.25">
      <c r="A41" s="24" t="s">
        <v>1195</v>
      </c>
      <c r="B41" s="41"/>
      <c r="H41" s="22"/>
      <c r="L41" s="22"/>
      <c r="M41" s="22"/>
    </row>
    <row r="42" spans="1:13" x14ac:dyDescent="0.25">
      <c r="A42" s="24" t="s">
        <v>1196</v>
      </c>
      <c r="B42" s="41"/>
      <c r="H42" s="22"/>
      <c r="L42" s="22"/>
      <c r="M42" s="22"/>
    </row>
    <row r="43" spans="1:13" x14ac:dyDescent="0.25">
      <c r="A43" s="24" t="s">
        <v>1197</v>
      </c>
      <c r="B43" s="41"/>
      <c r="H43" s="22"/>
      <c r="L43" s="22"/>
      <c r="M43" s="22"/>
    </row>
    <row r="44" spans="1:13" x14ac:dyDescent="0.25">
      <c r="A44" s="24" t="s">
        <v>1198</v>
      </c>
      <c r="B44" s="41"/>
      <c r="H44" s="22"/>
      <c r="L44" s="22"/>
      <c r="M44" s="22"/>
    </row>
    <row r="45" spans="1:13" x14ac:dyDescent="0.25">
      <c r="A45" s="24" t="s">
        <v>1199</v>
      </c>
      <c r="B45" s="41"/>
      <c r="H45" s="22"/>
      <c r="L45" s="22"/>
      <c r="M45" s="22"/>
    </row>
    <row r="46" spans="1:13" x14ac:dyDescent="0.25">
      <c r="A46" s="24" t="s">
        <v>1200</v>
      </c>
      <c r="B46" s="41"/>
      <c r="H46" s="22"/>
      <c r="L46" s="22"/>
      <c r="M46" s="22"/>
    </row>
    <row r="47" spans="1:13" x14ac:dyDescent="0.25">
      <c r="A47" s="24" t="s">
        <v>1201</v>
      </c>
      <c r="B47" s="41"/>
      <c r="H47" s="22"/>
      <c r="L47" s="22"/>
      <c r="M47" s="22"/>
    </row>
    <row r="48" spans="1:13" x14ac:dyDescent="0.25">
      <c r="A48" s="24" t="s">
        <v>1202</v>
      </c>
      <c r="B48" s="41"/>
      <c r="H48" s="22"/>
      <c r="L48" s="22"/>
      <c r="M48" s="22"/>
    </row>
    <row r="49" spans="1:13" x14ac:dyDescent="0.25">
      <c r="A49" s="24" t="s">
        <v>1203</v>
      </c>
      <c r="B49" s="41"/>
      <c r="H49" s="22"/>
      <c r="L49" s="22"/>
      <c r="M49" s="22"/>
    </row>
    <row r="50" spans="1:13" x14ac:dyDescent="0.25">
      <c r="A50" s="24" t="s">
        <v>1204</v>
      </c>
      <c r="B50" s="41"/>
      <c r="H50" s="22"/>
      <c r="L50" s="22"/>
      <c r="M50" s="22"/>
    </row>
    <row r="51" spans="1:13" x14ac:dyDescent="0.25">
      <c r="A51" s="24" t="s">
        <v>1205</v>
      </c>
      <c r="B51" s="41"/>
      <c r="H51" s="22"/>
      <c r="L51" s="22"/>
      <c r="M51" s="22"/>
    </row>
    <row r="52" spans="1:13" x14ac:dyDescent="0.25">
      <c r="A52" s="24" t="s">
        <v>1206</v>
      </c>
      <c r="B52" s="41"/>
      <c r="H52" s="22"/>
      <c r="L52" s="22"/>
      <c r="M52" s="22"/>
    </row>
    <row r="53" spans="1:13" x14ac:dyDescent="0.25">
      <c r="A53" s="24" t="s">
        <v>1207</v>
      </c>
      <c r="B53" s="41"/>
      <c r="H53" s="22"/>
      <c r="L53" s="22"/>
      <c r="M53" s="22"/>
    </row>
    <row r="54" spans="1:13" x14ac:dyDescent="0.25">
      <c r="A54" s="24" t="s">
        <v>1208</v>
      </c>
      <c r="B54" s="41"/>
      <c r="H54" s="22"/>
      <c r="L54" s="22"/>
      <c r="M54" s="22"/>
    </row>
    <row r="55" spans="1:13" x14ac:dyDescent="0.25">
      <c r="A55" s="24" t="s">
        <v>1209</v>
      </c>
      <c r="B55" s="41"/>
      <c r="H55" s="22"/>
      <c r="L55" s="22"/>
      <c r="M55" s="22"/>
    </row>
    <row r="56" spans="1:13" x14ac:dyDescent="0.25">
      <c r="A56" s="24" t="s">
        <v>1210</v>
      </c>
      <c r="B56" s="41"/>
      <c r="H56" s="22"/>
      <c r="L56" s="22"/>
      <c r="M56" s="22"/>
    </row>
    <row r="57" spans="1:13" x14ac:dyDescent="0.25">
      <c r="A57" s="24" t="s">
        <v>1211</v>
      </c>
      <c r="B57" s="41"/>
      <c r="H57" s="22"/>
      <c r="L57" s="22"/>
      <c r="M57" s="22"/>
    </row>
    <row r="58" spans="1:13" x14ac:dyDescent="0.25">
      <c r="A58" s="24" t="s">
        <v>1212</v>
      </c>
      <c r="B58" s="41"/>
      <c r="H58" s="22"/>
      <c r="L58" s="22"/>
      <c r="M58" s="22"/>
    </row>
    <row r="59" spans="1:13" x14ac:dyDescent="0.25">
      <c r="A59" s="24" t="s">
        <v>1213</v>
      </c>
      <c r="B59" s="41"/>
      <c r="H59" s="22"/>
      <c r="L59" s="22"/>
      <c r="M59" s="22"/>
    </row>
    <row r="60" spans="1:13" hidden="1" outlineLevel="1" x14ac:dyDescent="0.25">
      <c r="A60" s="24" t="s">
        <v>1174</v>
      </c>
      <c r="B60" s="41"/>
      <c r="E60" s="41"/>
      <c r="F60" s="41"/>
      <c r="G60" s="41"/>
      <c r="H60" s="22"/>
      <c r="L60" s="22"/>
      <c r="M60" s="22"/>
    </row>
    <row r="61" spans="1:13" hidden="1" outlineLevel="1" x14ac:dyDescent="0.25">
      <c r="A61" s="24" t="s">
        <v>1175</v>
      </c>
      <c r="B61" s="41"/>
      <c r="E61" s="41"/>
      <c r="F61" s="41"/>
      <c r="G61" s="41"/>
      <c r="H61" s="22"/>
      <c r="L61" s="22"/>
      <c r="M61" s="22"/>
    </row>
    <row r="62" spans="1:13" hidden="1" outlineLevel="1" x14ac:dyDescent="0.25">
      <c r="A62" s="24" t="s">
        <v>1176</v>
      </c>
      <c r="B62" s="41"/>
      <c r="E62" s="41"/>
      <c r="F62" s="41"/>
      <c r="G62" s="41"/>
      <c r="H62" s="22"/>
      <c r="L62" s="22"/>
      <c r="M62" s="22"/>
    </row>
    <row r="63" spans="1:13" hidden="1" outlineLevel="1" x14ac:dyDescent="0.25">
      <c r="A63" s="24" t="s">
        <v>1177</v>
      </c>
      <c r="B63" s="41"/>
      <c r="E63" s="41"/>
      <c r="F63" s="41"/>
      <c r="G63" s="41"/>
      <c r="H63" s="22"/>
      <c r="L63" s="22"/>
      <c r="M63" s="22"/>
    </row>
    <row r="64" spans="1:13" hidden="1" outlineLevel="1" x14ac:dyDescent="0.25">
      <c r="A64" s="24" t="s">
        <v>1178</v>
      </c>
      <c r="B64" s="41"/>
      <c r="E64" s="41"/>
      <c r="F64" s="41"/>
      <c r="G64" s="41"/>
      <c r="H64" s="22"/>
      <c r="L64" s="22"/>
      <c r="M64" s="22"/>
    </row>
    <row r="65" spans="1:14" hidden="1" outlineLevel="1" x14ac:dyDescent="0.25">
      <c r="A65" s="24" t="s">
        <v>1179</v>
      </c>
      <c r="B65" s="41"/>
      <c r="E65" s="41"/>
      <c r="F65" s="41"/>
      <c r="G65" s="41"/>
      <c r="H65" s="22"/>
      <c r="L65" s="22"/>
      <c r="M65" s="22"/>
    </row>
    <row r="66" spans="1:14" hidden="1" outlineLevel="1" x14ac:dyDescent="0.25">
      <c r="A66" s="24" t="s">
        <v>1180</v>
      </c>
      <c r="B66" s="41"/>
      <c r="E66" s="41"/>
      <c r="F66" s="41"/>
      <c r="G66" s="41"/>
      <c r="H66" s="22"/>
      <c r="L66" s="22"/>
      <c r="M66" s="22"/>
    </row>
    <row r="67" spans="1:14" hidden="1" outlineLevel="1" x14ac:dyDescent="0.25">
      <c r="A67" s="24" t="s">
        <v>1181</v>
      </c>
      <c r="B67" s="41"/>
      <c r="E67" s="41"/>
      <c r="F67" s="41"/>
      <c r="G67" s="41"/>
      <c r="H67" s="22"/>
      <c r="L67" s="22"/>
      <c r="M67" s="22"/>
    </row>
    <row r="68" spans="1:14" hidden="1" outlineLevel="1" x14ac:dyDescent="0.25">
      <c r="A68" s="24" t="s">
        <v>1182</v>
      </c>
      <c r="B68" s="41"/>
      <c r="E68" s="41"/>
      <c r="F68" s="41"/>
      <c r="G68" s="41"/>
      <c r="H68" s="22"/>
      <c r="L68" s="22"/>
      <c r="M68" s="22"/>
    </row>
    <row r="69" spans="1:14" hidden="1" outlineLevel="1" x14ac:dyDescent="0.25">
      <c r="A69" s="24" t="s">
        <v>1183</v>
      </c>
      <c r="B69" s="41"/>
      <c r="E69" s="41"/>
      <c r="F69" s="41"/>
      <c r="G69" s="41"/>
      <c r="H69" s="22"/>
      <c r="L69" s="22"/>
      <c r="M69" s="22"/>
    </row>
    <row r="70" spans="1:14" hidden="1" outlineLevel="1" x14ac:dyDescent="0.25">
      <c r="A70" s="24" t="s">
        <v>1184</v>
      </c>
      <c r="B70" s="41"/>
      <c r="E70" s="41"/>
      <c r="F70" s="41"/>
      <c r="G70" s="41"/>
      <c r="H70" s="22"/>
      <c r="L70" s="22"/>
      <c r="M70" s="22"/>
    </row>
    <row r="71" spans="1:14" hidden="1" outlineLevel="1" x14ac:dyDescent="0.25">
      <c r="A71" s="24" t="s">
        <v>1185</v>
      </c>
      <c r="B71" s="41"/>
      <c r="E71" s="41"/>
      <c r="F71" s="41"/>
      <c r="G71" s="41"/>
      <c r="H71" s="22"/>
      <c r="L71" s="22"/>
      <c r="M71" s="22"/>
    </row>
    <row r="72" spans="1:14" hidden="1" outlineLevel="1" x14ac:dyDescent="0.25">
      <c r="A72" s="24" t="s">
        <v>1186</v>
      </c>
      <c r="B72" s="41"/>
      <c r="E72" s="41"/>
      <c r="F72" s="41"/>
      <c r="G72" s="41"/>
      <c r="H72" s="22"/>
      <c r="L72" s="22"/>
      <c r="M72" s="22"/>
    </row>
    <row r="73" spans="1:14" ht="37.5" collapsed="1" x14ac:dyDescent="0.25">
      <c r="A73" s="36"/>
      <c r="B73" s="35" t="s">
        <v>1188</v>
      </c>
      <c r="C73" s="36"/>
      <c r="D73" s="36"/>
      <c r="E73" s="36"/>
      <c r="F73" s="36"/>
      <c r="G73" s="36"/>
      <c r="H73" s="22"/>
    </row>
    <row r="74" spans="1:14" ht="15" customHeight="1" x14ac:dyDescent="0.25">
      <c r="A74" s="43"/>
      <c r="B74" s="44" t="s">
        <v>910</v>
      </c>
      <c r="C74" s="43" t="s">
        <v>1249</v>
      </c>
      <c r="D74" s="43"/>
      <c r="E74" s="46"/>
      <c r="F74" s="46"/>
      <c r="G74" s="46"/>
      <c r="H74" s="53"/>
      <c r="I74" s="53"/>
      <c r="J74" s="53"/>
      <c r="K74" s="53"/>
      <c r="L74" s="53"/>
      <c r="M74" s="53"/>
      <c r="N74" s="53"/>
    </row>
    <row r="75" spans="1:14" x14ac:dyDescent="0.25">
      <c r="A75" s="24" t="s">
        <v>1214</v>
      </c>
      <c r="B75" s="24" t="s">
        <v>1232</v>
      </c>
      <c r="C75" s="246">
        <v>77.518877735573085</v>
      </c>
      <c r="H75" s="22"/>
    </row>
    <row r="76" spans="1:14" x14ac:dyDescent="0.25">
      <c r="A76" s="24" t="s">
        <v>1215</v>
      </c>
      <c r="B76" s="24" t="s">
        <v>1247</v>
      </c>
      <c r="C76" s="146">
        <v>230.56115520648757</v>
      </c>
      <c r="H76" s="22"/>
    </row>
    <row r="77" spans="1:14" hidden="1" outlineLevel="1" x14ac:dyDescent="0.25">
      <c r="A77" s="24" t="s">
        <v>1216</v>
      </c>
      <c r="H77" s="22"/>
    </row>
    <row r="78" spans="1:14" hidden="1" outlineLevel="1" x14ac:dyDescent="0.25">
      <c r="A78" s="24" t="s">
        <v>1217</v>
      </c>
      <c r="H78" s="22"/>
    </row>
    <row r="79" spans="1:14" hidden="1" outlineLevel="1" x14ac:dyDescent="0.25">
      <c r="A79" s="24" t="s">
        <v>1218</v>
      </c>
      <c r="H79" s="22"/>
    </row>
    <row r="80" spans="1:14" hidden="1" outlineLevel="1" x14ac:dyDescent="0.25">
      <c r="A80" s="24" t="s">
        <v>1219</v>
      </c>
      <c r="H80" s="22"/>
    </row>
    <row r="81" spans="1:8" collapsed="1" x14ac:dyDescent="0.25">
      <c r="A81" s="43"/>
      <c r="B81" s="44" t="s">
        <v>1220</v>
      </c>
      <c r="C81" s="43" t="s">
        <v>510</v>
      </c>
      <c r="D81" s="43" t="s">
        <v>511</v>
      </c>
      <c r="E81" s="46" t="s">
        <v>911</v>
      </c>
      <c r="F81" s="46" t="s">
        <v>912</v>
      </c>
      <c r="G81" s="46" t="s">
        <v>1240</v>
      </c>
      <c r="H81" s="22"/>
    </row>
    <row r="82" spans="1:8" x14ac:dyDescent="0.25">
      <c r="A82" s="24" t="s">
        <v>1221</v>
      </c>
      <c r="B82" s="24" t="s">
        <v>1299</v>
      </c>
      <c r="C82" s="94">
        <v>1.3558368037880212E-2</v>
      </c>
      <c r="D82" s="94" t="s">
        <v>954</v>
      </c>
      <c r="E82" s="94" t="s">
        <v>954</v>
      </c>
      <c r="F82" s="94" t="s">
        <v>954</v>
      </c>
      <c r="G82" s="94">
        <v>1.3558368037880212E-2</v>
      </c>
      <c r="H82" s="22"/>
    </row>
    <row r="83" spans="1:8" x14ac:dyDescent="0.25">
      <c r="A83" s="24" t="s">
        <v>1222</v>
      </c>
      <c r="B83" s="24" t="s">
        <v>1237</v>
      </c>
      <c r="C83" s="247">
        <v>0</v>
      </c>
      <c r="D83" s="24" t="s">
        <v>954</v>
      </c>
      <c r="E83" s="24" t="s">
        <v>954</v>
      </c>
      <c r="F83" s="24" t="s">
        <v>954</v>
      </c>
      <c r="G83" s="247">
        <v>0</v>
      </c>
      <c r="H83" s="22"/>
    </row>
    <row r="84" spans="1:8" x14ac:dyDescent="0.25">
      <c r="A84" s="24" t="s">
        <v>1223</v>
      </c>
      <c r="B84" s="24" t="s">
        <v>1235</v>
      </c>
      <c r="C84" s="247">
        <v>0</v>
      </c>
      <c r="D84" s="24" t="s">
        <v>954</v>
      </c>
      <c r="E84" s="24" t="s">
        <v>954</v>
      </c>
      <c r="F84" s="24" t="s">
        <v>954</v>
      </c>
      <c r="G84" s="247">
        <v>0</v>
      </c>
      <c r="H84" s="22"/>
    </row>
    <row r="85" spans="1:8" x14ac:dyDescent="0.25">
      <c r="A85" s="24" t="s">
        <v>1224</v>
      </c>
      <c r="B85" s="24" t="s">
        <v>1236</v>
      </c>
      <c r="C85" s="247">
        <v>0</v>
      </c>
      <c r="D85" s="24" t="s">
        <v>954</v>
      </c>
      <c r="E85" s="24" t="s">
        <v>954</v>
      </c>
      <c r="F85" s="24" t="s">
        <v>954</v>
      </c>
      <c r="G85" s="247">
        <v>0</v>
      </c>
      <c r="H85" s="22"/>
    </row>
    <row r="86" spans="1:8" x14ac:dyDescent="0.25">
      <c r="A86" s="24" t="s">
        <v>1239</v>
      </c>
      <c r="B86" s="24" t="s">
        <v>1238</v>
      </c>
      <c r="C86" s="247">
        <v>0</v>
      </c>
      <c r="D86" s="24" t="s">
        <v>954</v>
      </c>
      <c r="E86" s="24" t="s">
        <v>954</v>
      </c>
      <c r="F86" s="24" t="s">
        <v>954</v>
      </c>
      <c r="G86" s="247">
        <v>0</v>
      </c>
      <c r="H86" s="22"/>
    </row>
    <row r="87" spans="1:8" hidden="1" outlineLevel="1" x14ac:dyDescent="0.25">
      <c r="A87" s="24" t="s">
        <v>1225</v>
      </c>
      <c r="H87" s="22"/>
    </row>
    <row r="88" spans="1:8" hidden="1" outlineLevel="1" x14ac:dyDescent="0.25">
      <c r="A88" s="24" t="s">
        <v>1226</v>
      </c>
      <c r="H88" s="22"/>
    </row>
    <row r="89" spans="1:8" hidden="1" outlineLevel="1" x14ac:dyDescent="0.25">
      <c r="A89" s="24" t="s">
        <v>1227</v>
      </c>
      <c r="H89" s="22"/>
    </row>
    <row r="90" spans="1:8" hidden="1" outlineLevel="1" x14ac:dyDescent="0.25">
      <c r="A90" s="24" t="s">
        <v>1228</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codeName="Sheet12">
    <tabColor rgb="FF243386"/>
  </sheetPr>
  <dimension ref="A1:I515"/>
  <sheetViews>
    <sheetView zoomScale="80" zoomScaleNormal="80" workbookViewId="0">
      <selection activeCell="K8" sqref="K8"/>
    </sheetView>
  </sheetViews>
  <sheetFormatPr defaultRowHeight="15" x14ac:dyDescent="0.25"/>
  <cols>
    <col min="1" max="1" width="13.28515625" customWidth="1"/>
    <col min="2" max="2" width="59" customWidth="1"/>
    <col min="3" max="7" width="36.7109375" customWidth="1"/>
  </cols>
  <sheetData>
    <row r="1" spans="1:9" ht="45" customHeight="1" x14ac:dyDescent="0.25">
      <c r="A1" s="257" t="s">
        <v>1252</v>
      </c>
      <c r="B1" s="257"/>
    </row>
    <row r="2" spans="1:9" ht="31.5" x14ac:dyDescent="0.25">
      <c r="A2" s="167" t="s">
        <v>1330</v>
      </c>
      <c r="B2" s="167"/>
      <c r="C2" s="168"/>
      <c r="D2" s="168"/>
      <c r="E2" s="168"/>
      <c r="F2" s="169" t="s">
        <v>1297</v>
      </c>
      <c r="G2" s="213"/>
    </row>
    <row r="3" spans="1:9" x14ac:dyDescent="0.25">
      <c r="A3" s="168"/>
      <c r="B3" s="223"/>
      <c r="C3" s="223"/>
      <c r="D3" s="168"/>
      <c r="E3" s="168"/>
      <c r="F3" s="168"/>
      <c r="G3" s="168"/>
    </row>
    <row r="4" spans="1:9" ht="15.75" customHeight="1" thickBot="1" x14ac:dyDescent="0.3">
      <c r="A4" s="168"/>
      <c r="B4" s="223"/>
      <c r="C4" s="170"/>
      <c r="D4" s="168"/>
      <c r="E4" s="168"/>
      <c r="F4" s="168"/>
      <c r="G4" s="168"/>
    </row>
    <row r="5" spans="1:9" ht="60.75" customHeight="1" thickBot="1" x14ac:dyDescent="0.3">
      <c r="A5" s="171"/>
      <c r="B5" s="172" t="s">
        <v>20</v>
      </c>
      <c r="C5" s="173" t="s">
        <v>161</v>
      </c>
      <c r="D5" s="171"/>
      <c r="E5" s="259" t="s">
        <v>1304</v>
      </c>
      <c r="F5" s="260"/>
      <c r="G5" s="222" t="s">
        <v>1307</v>
      </c>
      <c r="H5" s="177"/>
    </row>
    <row r="6" spans="1:9" x14ac:dyDescent="0.25">
      <c r="A6" s="174"/>
      <c r="B6" s="174"/>
      <c r="C6" s="174"/>
      <c r="D6" s="174"/>
      <c r="F6" s="214"/>
      <c r="G6" s="214"/>
    </row>
    <row r="7" spans="1:9" ht="18.75" customHeight="1" x14ac:dyDescent="0.25">
      <c r="A7" s="175"/>
      <c r="B7" s="261" t="s">
        <v>1331</v>
      </c>
      <c r="C7" s="262"/>
      <c r="D7" s="179"/>
      <c r="E7" s="261" t="s">
        <v>1332</v>
      </c>
      <c r="F7" s="263"/>
      <c r="G7" s="263"/>
      <c r="H7" s="262"/>
    </row>
    <row r="8" spans="1:9" ht="18.75" customHeight="1" x14ac:dyDescent="0.25">
      <c r="A8" s="174"/>
      <c r="B8" s="264" t="s">
        <v>1305</v>
      </c>
      <c r="C8" s="265"/>
      <c r="D8" s="179"/>
      <c r="E8" s="269" t="s">
        <v>1423</v>
      </c>
      <c r="F8" s="270"/>
      <c r="G8" s="270"/>
      <c r="H8" s="271"/>
    </row>
    <row r="9" spans="1:9" ht="18.75" customHeight="1" x14ac:dyDescent="0.25">
      <c r="A9" s="174"/>
      <c r="B9" s="264" t="s">
        <v>1306</v>
      </c>
      <c r="C9" s="265"/>
      <c r="D9" s="176"/>
      <c r="E9" s="269"/>
      <c r="F9" s="270"/>
      <c r="G9" s="270"/>
      <c r="H9" s="271"/>
      <c r="I9" s="177"/>
    </row>
    <row r="10" spans="1:9" x14ac:dyDescent="0.25">
      <c r="A10" s="178"/>
      <c r="B10" s="266"/>
      <c r="C10" s="266"/>
      <c r="D10" s="179"/>
      <c r="E10" s="269"/>
      <c r="F10" s="270"/>
      <c r="G10" s="270"/>
      <c r="H10" s="271"/>
      <c r="I10" s="177"/>
    </row>
    <row r="11" spans="1:9" ht="15.75" thickBot="1" x14ac:dyDescent="0.3">
      <c r="A11" s="178"/>
      <c r="B11" s="267"/>
      <c r="C11" s="268"/>
      <c r="D11" s="176"/>
      <c r="E11" s="269"/>
      <c r="F11" s="270"/>
      <c r="G11" s="270"/>
      <c r="H11" s="271"/>
      <c r="I11" s="177"/>
    </row>
    <row r="12" spans="1:9" x14ac:dyDescent="0.25">
      <c r="A12" s="174"/>
      <c r="B12" s="181"/>
      <c r="C12" s="174"/>
      <c r="D12" s="174"/>
      <c r="E12" s="269"/>
      <c r="F12" s="270"/>
      <c r="G12" s="270"/>
      <c r="H12" s="271"/>
      <c r="I12" s="177"/>
    </row>
    <row r="13" spans="1:9" ht="15.75" customHeight="1" thickBot="1" x14ac:dyDescent="0.3">
      <c r="A13" s="174"/>
      <c r="B13" s="181"/>
      <c r="C13" s="174"/>
      <c r="D13" s="174"/>
      <c r="E13" s="272" t="s">
        <v>1339</v>
      </c>
      <c r="F13" s="273"/>
      <c r="G13" s="274" t="s">
        <v>1424</v>
      </c>
      <c r="H13" s="275"/>
      <c r="I13" s="177"/>
    </row>
    <row r="14" spans="1:9" x14ac:dyDescent="0.25">
      <c r="A14" s="174"/>
      <c r="B14" s="181"/>
      <c r="C14" s="174"/>
      <c r="D14" s="174"/>
      <c r="E14" s="180"/>
      <c r="F14" s="180"/>
      <c r="G14" s="174"/>
      <c r="H14" s="215"/>
    </row>
    <row r="15" spans="1:9" ht="18.75" customHeight="1" x14ac:dyDescent="0.25">
      <c r="A15" s="182"/>
      <c r="B15" s="258" t="s">
        <v>1337</v>
      </c>
      <c r="C15" s="258"/>
      <c r="D15" s="258"/>
      <c r="E15" s="182"/>
      <c r="F15" s="182"/>
      <c r="G15" s="182"/>
      <c r="H15" s="182"/>
    </row>
    <row r="16" spans="1:9" x14ac:dyDescent="0.25">
      <c r="A16" s="183"/>
      <c r="B16" s="183" t="s">
        <v>1308</v>
      </c>
      <c r="C16" s="183" t="s">
        <v>61</v>
      </c>
      <c r="D16" s="183" t="s">
        <v>1309</v>
      </c>
      <c r="E16" s="183"/>
      <c r="F16" s="183" t="s">
        <v>1310</v>
      </c>
      <c r="G16" s="183" t="s">
        <v>1311</v>
      </c>
      <c r="H16" s="183"/>
    </row>
    <row r="17" spans="1:8" x14ac:dyDescent="0.25">
      <c r="A17" s="174" t="s">
        <v>1312</v>
      </c>
      <c r="B17" s="185" t="s">
        <v>1313</v>
      </c>
      <c r="C17" s="218">
        <v>14.976672269999989</v>
      </c>
      <c r="D17" s="218">
        <v>225</v>
      </c>
      <c r="F17" s="184">
        <f>IF(OR('B1. HTT Mortgage Assets'!$C$15=0,C17="[For completion]"),"",C17/'B1. HTT Mortgage Assets'!$C$15)</f>
        <v>3.3064097214937013E-2</v>
      </c>
      <c r="G17" s="184">
        <f>IF(OR('B1. HTT Mortgage Assets'!$F$28=0,D17="[For completion]"),"",D17/'B1. HTT Mortgage Assets'!$F$28)</f>
        <v>2.6199347927340477E-2</v>
      </c>
    </row>
    <row r="18" spans="1:8" x14ac:dyDescent="0.25">
      <c r="A18" s="185" t="s">
        <v>1335</v>
      </c>
      <c r="B18" s="186"/>
      <c r="C18" s="185"/>
      <c r="D18" s="185"/>
      <c r="F18" s="185"/>
      <c r="G18" s="185"/>
    </row>
    <row r="19" spans="1:8" x14ac:dyDescent="0.25">
      <c r="A19" s="185" t="s">
        <v>1336</v>
      </c>
      <c r="B19" s="185"/>
      <c r="C19" s="185"/>
      <c r="D19" s="185"/>
      <c r="F19" s="185"/>
      <c r="G19" s="185"/>
    </row>
    <row r="20" spans="1:8" ht="18.75" customHeight="1" x14ac:dyDescent="0.25">
      <c r="A20" s="182"/>
      <c r="B20" s="258" t="s">
        <v>1306</v>
      </c>
      <c r="C20" s="258"/>
      <c r="D20" s="258"/>
      <c r="E20" s="182"/>
      <c r="F20" s="182"/>
      <c r="G20" s="182"/>
      <c r="H20" s="182"/>
    </row>
    <row r="21" spans="1:8" x14ac:dyDescent="0.25">
      <c r="A21" s="183"/>
      <c r="B21" s="183" t="s">
        <v>1338</v>
      </c>
      <c r="C21" s="183" t="s">
        <v>1314</v>
      </c>
      <c r="D21" s="183" t="s">
        <v>1315</v>
      </c>
      <c r="E21" s="183" t="s">
        <v>1316</v>
      </c>
      <c r="F21" s="183" t="s">
        <v>1341</v>
      </c>
      <c r="G21" s="183" t="s">
        <v>1317</v>
      </c>
      <c r="H21" s="183" t="s">
        <v>1318</v>
      </c>
    </row>
    <row r="22" spans="1:8" ht="15" customHeight="1" x14ac:dyDescent="0.25">
      <c r="A22" s="187"/>
      <c r="B22" s="216" t="s">
        <v>1340</v>
      </c>
      <c r="C22" s="216"/>
      <c r="D22" s="187"/>
      <c r="E22" s="187"/>
      <c r="F22" s="187"/>
      <c r="G22" s="187"/>
      <c r="H22" s="187"/>
    </row>
    <row r="23" spans="1:8" x14ac:dyDescent="0.25">
      <c r="A23" s="174" t="s">
        <v>1319</v>
      </c>
      <c r="B23" s="174" t="s">
        <v>1333</v>
      </c>
      <c r="C23" s="217">
        <v>0</v>
      </c>
      <c r="D23" s="217">
        <v>0</v>
      </c>
      <c r="E23" s="217">
        <v>0</v>
      </c>
      <c r="F23" s="217">
        <v>0</v>
      </c>
      <c r="G23" s="217">
        <v>0</v>
      </c>
      <c r="H23" s="189">
        <f>SUM(C23:G23)</f>
        <v>0</v>
      </c>
    </row>
    <row r="24" spans="1:8" x14ac:dyDescent="0.25">
      <c r="A24" s="174" t="s">
        <v>1320</v>
      </c>
      <c r="B24" s="174" t="s">
        <v>1334</v>
      </c>
      <c r="C24" s="217">
        <v>0</v>
      </c>
      <c r="D24" s="217">
        <v>0</v>
      </c>
      <c r="E24" s="217">
        <v>2.550434648427352E-4</v>
      </c>
      <c r="F24" s="217">
        <v>1.1517833304317913E-2</v>
      </c>
      <c r="G24" s="217">
        <v>2.1291220445776381E-2</v>
      </c>
      <c r="H24" s="189">
        <f t="shared" ref="H24:H25" si="0">SUM(C24:G24)</f>
        <v>3.3064097214937027E-2</v>
      </c>
    </row>
    <row r="25" spans="1:8" x14ac:dyDescent="0.25">
      <c r="A25" s="174" t="s">
        <v>1321</v>
      </c>
      <c r="B25" s="174" t="s">
        <v>1322</v>
      </c>
      <c r="C25" s="217">
        <v>0</v>
      </c>
      <c r="D25" s="217"/>
      <c r="E25" s="217"/>
      <c r="F25" s="217"/>
      <c r="G25" s="217"/>
      <c r="H25" s="189">
        <f t="shared" si="0"/>
        <v>0</v>
      </c>
    </row>
    <row r="26" spans="1:8" x14ac:dyDescent="0.25">
      <c r="A26" s="174" t="s">
        <v>1323</v>
      </c>
      <c r="B26" s="174" t="s">
        <v>1324</v>
      </c>
      <c r="C26" s="188">
        <f>SUM(C23:C25)</f>
        <v>0</v>
      </c>
      <c r="D26" s="188">
        <f>SUM(D23:D25)</f>
        <v>0</v>
      </c>
      <c r="E26" s="188">
        <f t="shared" ref="E26:H26" si="1">SUM(E23:E25)</f>
        <v>2.550434648427352E-4</v>
      </c>
      <c r="F26" s="188">
        <f t="shared" si="1"/>
        <v>1.1517833304317913E-2</v>
      </c>
      <c r="G26" s="188">
        <f t="shared" si="1"/>
        <v>2.1291220445776381E-2</v>
      </c>
      <c r="H26" s="188">
        <f t="shared" si="1"/>
        <v>3.3064097214937027E-2</v>
      </c>
    </row>
    <row r="27" spans="1:8" x14ac:dyDescent="0.25">
      <c r="A27" s="174" t="s">
        <v>1325</v>
      </c>
      <c r="B27" s="190" t="s">
        <v>1326</v>
      </c>
      <c r="C27" s="217"/>
      <c r="D27" s="217"/>
      <c r="E27" s="217"/>
      <c r="F27" s="217"/>
      <c r="G27" s="217"/>
      <c r="H27" s="150">
        <f>IF(SUM(C27:G27)="","",SUM(C27:G27))</f>
        <v>0</v>
      </c>
    </row>
    <row r="28" spans="1:8" x14ac:dyDescent="0.25">
      <c r="A28" s="174" t="s">
        <v>1327</v>
      </c>
      <c r="B28" s="190" t="s">
        <v>1326</v>
      </c>
      <c r="C28" s="217"/>
      <c r="D28" s="217"/>
      <c r="E28" s="217"/>
      <c r="F28" s="217"/>
      <c r="G28" s="217"/>
      <c r="H28" s="189">
        <f t="shared" ref="H28:H30" si="2">IF(SUM(C28:G28)="","",SUM(C28:G28))</f>
        <v>0</v>
      </c>
    </row>
    <row r="29" spans="1:8" x14ac:dyDescent="0.25">
      <c r="A29" s="174" t="s">
        <v>1328</v>
      </c>
      <c r="B29" s="190" t="s">
        <v>1326</v>
      </c>
      <c r="C29" s="217"/>
      <c r="D29" s="217"/>
      <c r="E29" s="217"/>
      <c r="F29" s="217"/>
      <c r="G29" s="217"/>
      <c r="H29" s="189">
        <f t="shared" si="2"/>
        <v>0</v>
      </c>
    </row>
    <row r="30" spans="1:8" x14ac:dyDescent="0.25">
      <c r="A30" s="174" t="s">
        <v>1329</v>
      </c>
      <c r="B30" s="190" t="s">
        <v>1326</v>
      </c>
      <c r="C30" s="217"/>
      <c r="D30" s="217"/>
      <c r="E30" s="217"/>
      <c r="F30" s="217"/>
      <c r="G30" s="217"/>
      <c r="H30" s="189">
        <f t="shared" si="2"/>
        <v>0</v>
      </c>
    </row>
    <row r="31" spans="1:8" x14ac:dyDescent="0.25">
      <c r="A31" s="174"/>
      <c r="B31" s="190"/>
      <c r="C31" s="219"/>
      <c r="D31" s="218"/>
      <c r="E31" s="218"/>
      <c r="F31" s="220"/>
      <c r="G31" s="221"/>
    </row>
    <row r="32" spans="1:8" x14ac:dyDescent="0.25">
      <c r="A32" s="174"/>
      <c r="B32" s="190"/>
      <c r="C32" s="191"/>
      <c r="D32" s="174"/>
      <c r="E32" s="174"/>
      <c r="F32" s="184"/>
      <c r="G32" s="192"/>
    </row>
    <row r="33" spans="1:7" x14ac:dyDescent="0.25">
      <c r="A33" s="174"/>
      <c r="B33" s="190"/>
      <c r="C33" s="191"/>
      <c r="D33" s="174"/>
      <c r="E33" s="174"/>
      <c r="F33" s="184"/>
      <c r="G33" s="192"/>
    </row>
    <row r="34" spans="1:7" x14ac:dyDescent="0.25">
      <c r="A34" s="174"/>
      <c r="B34" s="190"/>
      <c r="C34" s="191"/>
      <c r="D34" s="174"/>
      <c r="E34" s="174"/>
      <c r="F34" s="184"/>
      <c r="G34" s="192"/>
    </row>
    <row r="35" spans="1:7" x14ac:dyDescent="0.25">
      <c r="A35" s="174"/>
      <c r="B35" s="190"/>
      <c r="C35" s="191"/>
      <c r="D35" s="174"/>
      <c r="F35" s="184"/>
      <c r="G35" s="192"/>
    </row>
    <row r="36" spans="1:7" x14ac:dyDescent="0.25">
      <c r="A36" s="174"/>
      <c r="B36" s="174"/>
      <c r="C36" s="193"/>
      <c r="D36" s="193"/>
      <c r="E36" s="193"/>
      <c r="F36" s="193"/>
      <c r="G36" s="185"/>
    </row>
    <row r="37" spans="1:7" x14ac:dyDescent="0.25">
      <c r="A37" s="174"/>
      <c r="B37" s="174"/>
      <c r="C37" s="193"/>
      <c r="D37" s="193"/>
      <c r="E37" s="193"/>
      <c r="F37" s="193"/>
      <c r="G37" s="185"/>
    </row>
    <row r="38" spans="1:7" x14ac:dyDescent="0.25">
      <c r="A38" s="174"/>
      <c r="B38" s="174"/>
      <c r="C38" s="193"/>
      <c r="D38" s="193"/>
      <c r="E38" s="193"/>
      <c r="F38" s="193"/>
      <c r="G38" s="185"/>
    </row>
    <row r="39" spans="1:7" x14ac:dyDescent="0.25">
      <c r="A39" s="174"/>
      <c r="B39" s="174"/>
      <c r="C39" s="193"/>
      <c r="D39" s="193"/>
      <c r="E39" s="193"/>
      <c r="F39" s="193"/>
      <c r="G39" s="185"/>
    </row>
    <row r="40" spans="1:7" x14ac:dyDescent="0.25">
      <c r="A40" s="174"/>
      <c r="B40" s="174"/>
      <c r="C40" s="193"/>
      <c r="D40" s="193"/>
      <c r="E40" s="193"/>
      <c r="F40" s="193"/>
      <c r="G40" s="185"/>
    </row>
    <row r="41" spans="1:7" x14ac:dyDescent="0.25">
      <c r="A41" s="174"/>
      <c r="B41" s="174"/>
      <c r="C41" s="193"/>
      <c r="D41" s="193"/>
      <c r="E41" s="193"/>
      <c r="F41" s="193"/>
      <c r="G41" s="185"/>
    </row>
    <row r="42" spans="1:7" x14ac:dyDescent="0.25">
      <c r="A42" s="174"/>
      <c r="B42" s="174"/>
      <c r="C42" s="193"/>
      <c r="D42" s="193"/>
      <c r="E42" s="193"/>
      <c r="F42" s="193"/>
      <c r="G42" s="185"/>
    </row>
    <row r="43" spans="1:7" x14ac:dyDescent="0.25">
      <c r="A43" s="174"/>
      <c r="B43" s="174"/>
      <c r="C43" s="193"/>
      <c r="D43" s="193"/>
      <c r="E43" s="193"/>
      <c r="F43" s="193"/>
      <c r="G43" s="185"/>
    </row>
    <row r="44" spans="1:7" x14ac:dyDescent="0.25">
      <c r="A44" s="174"/>
      <c r="B44" s="174"/>
      <c r="C44" s="193"/>
      <c r="D44" s="193"/>
      <c r="E44" s="193"/>
      <c r="F44" s="193"/>
      <c r="G44" s="185"/>
    </row>
    <row r="45" spans="1:7" x14ac:dyDescent="0.25">
      <c r="A45" s="174"/>
      <c r="B45" s="174"/>
      <c r="C45" s="193"/>
      <c r="D45" s="193"/>
      <c r="E45" s="193"/>
      <c r="F45" s="193"/>
      <c r="G45" s="185"/>
    </row>
    <row r="46" spans="1:7" x14ac:dyDescent="0.25">
      <c r="A46" s="174"/>
      <c r="B46" s="174"/>
      <c r="C46" s="193"/>
      <c r="D46" s="193"/>
      <c r="E46" s="193"/>
      <c r="F46" s="193"/>
      <c r="G46" s="185"/>
    </row>
    <row r="47" spans="1:7" x14ac:dyDescent="0.25">
      <c r="A47" s="174"/>
      <c r="B47" s="174"/>
      <c r="C47" s="193"/>
      <c r="D47" s="193"/>
      <c r="E47" s="193"/>
      <c r="F47" s="193"/>
      <c r="G47" s="185"/>
    </row>
    <row r="48" spans="1:7" x14ac:dyDescent="0.25">
      <c r="A48" s="174"/>
      <c r="B48" s="174"/>
      <c r="C48" s="193"/>
      <c r="D48" s="193"/>
      <c r="E48" s="193"/>
      <c r="F48" s="193"/>
      <c r="G48" s="185"/>
    </row>
    <row r="49" spans="1:7" x14ac:dyDescent="0.25">
      <c r="A49" s="174"/>
      <c r="B49" s="174"/>
      <c r="C49" s="193"/>
      <c r="D49" s="193"/>
      <c r="E49" s="193"/>
      <c r="F49" s="193"/>
      <c r="G49" s="185"/>
    </row>
    <row r="50" spans="1:7" x14ac:dyDescent="0.25">
      <c r="A50" s="174"/>
      <c r="B50" s="174"/>
      <c r="C50" s="193"/>
      <c r="D50" s="193"/>
      <c r="E50" s="193"/>
      <c r="F50" s="193"/>
      <c r="G50" s="185"/>
    </row>
    <row r="51" spans="1:7" x14ac:dyDescent="0.25">
      <c r="A51" s="174"/>
      <c r="B51" s="174"/>
      <c r="C51" s="193"/>
      <c r="D51" s="193"/>
      <c r="E51" s="193"/>
      <c r="F51" s="193"/>
      <c r="G51" s="185"/>
    </row>
    <row r="52" spans="1:7" x14ac:dyDescent="0.25">
      <c r="A52" s="174"/>
      <c r="B52" s="174"/>
      <c r="C52" s="193"/>
      <c r="D52" s="193"/>
      <c r="E52" s="193"/>
      <c r="F52" s="193"/>
      <c r="G52" s="185"/>
    </row>
    <row r="53" spans="1:7" x14ac:dyDescent="0.25">
      <c r="A53" s="174"/>
      <c r="B53" s="174"/>
      <c r="C53" s="193"/>
      <c r="D53" s="193"/>
      <c r="E53" s="193"/>
      <c r="F53" s="193"/>
      <c r="G53" s="185"/>
    </row>
    <row r="54" spans="1:7" x14ac:dyDescent="0.25">
      <c r="A54" s="174"/>
      <c r="B54" s="174"/>
      <c r="C54" s="193"/>
      <c r="D54" s="193"/>
      <c r="E54" s="193"/>
      <c r="F54" s="193"/>
      <c r="G54" s="185"/>
    </row>
    <row r="55" spans="1:7" x14ac:dyDescent="0.25">
      <c r="A55" s="174"/>
      <c r="B55" s="174"/>
      <c r="C55" s="193"/>
      <c r="D55" s="193"/>
      <c r="E55" s="193"/>
      <c r="F55" s="193"/>
      <c r="G55" s="185"/>
    </row>
    <row r="56" spans="1:7" x14ac:dyDescent="0.25">
      <c r="A56" s="174"/>
      <c r="B56" s="174"/>
      <c r="C56" s="193"/>
      <c r="D56" s="193"/>
      <c r="E56" s="193"/>
      <c r="F56" s="193"/>
      <c r="G56" s="185"/>
    </row>
    <row r="57" spans="1:7" x14ac:dyDescent="0.25">
      <c r="A57" s="174"/>
      <c r="B57" s="174"/>
      <c r="C57" s="193"/>
      <c r="D57" s="193"/>
      <c r="E57" s="193"/>
      <c r="F57" s="193"/>
      <c r="G57" s="185"/>
    </row>
    <row r="58" spans="1:7" x14ac:dyDescent="0.25">
      <c r="A58" s="174"/>
      <c r="B58" s="174"/>
      <c r="C58" s="193"/>
      <c r="D58" s="193"/>
      <c r="E58" s="193"/>
      <c r="F58" s="193"/>
      <c r="G58" s="185"/>
    </row>
    <row r="59" spans="1:7" x14ac:dyDescent="0.25">
      <c r="A59" s="174"/>
      <c r="B59" s="174"/>
      <c r="C59" s="193"/>
      <c r="D59" s="193"/>
      <c r="E59" s="193"/>
      <c r="F59" s="193"/>
      <c r="G59" s="185"/>
    </row>
    <row r="60" spans="1:7" x14ac:dyDescent="0.25">
      <c r="A60" s="174"/>
      <c r="B60" s="174"/>
      <c r="C60" s="193"/>
      <c r="D60" s="193"/>
      <c r="E60" s="193"/>
      <c r="F60" s="193"/>
      <c r="G60" s="185"/>
    </row>
    <row r="61" spans="1:7" x14ac:dyDescent="0.25">
      <c r="A61" s="174"/>
      <c r="B61" s="174"/>
      <c r="C61" s="193"/>
      <c r="D61" s="193"/>
      <c r="E61" s="193"/>
      <c r="F61" s="193"/>
      <c r="G61" s="185"/>
    </row>
    <row r="62" spans="1:7" x14ac:dyDescent="0.25">
      <c r="A62" s="174"/>
      <c r="B62" s="174"/>
      <c r="C62" s="193"/>
      <c r="D62" s="193"/>
      <c r="E62" s="193"/>
      <c r="F62" s="193"/>
      <c r="G62" s="185"/>
    </row>
    <row r="63" spans="1:7" x14ac:dyDescent="0.25">
      <c r="A63" s="174"/>
      <c r="B63" s="194"/>
      <c r="C63" s="195"/>
      <c r="D63" s="195"/>
      <c r="E63" s="193"/>
      <c r="F63" s="195"/>
      <c r="G63" s="185"/>
    </row>
    <row r="64" spans="1:7" x14ac:dyDescent="0.25">
      <c r="A64" s="174"/>
      <c r="B64" s="174"/>
      <c r="C64" s="193"/>
      <c r="D64" s="193"/>
      <c r="E64" s="193"/>
      <c r="F64" s="193"/>
      <c r="G64" s="185"/>
    </row>
    <row r="65" spans="1:7" x14ac:dyDescent="0.25">
      <c r="A65" s="174"/>
      <c r="B65" s="174"/>
      <c r="C65" s="193"/>
      <c r="D65" s="193"/>
      <c r="E65" s="193"/>
      <c r="F65" s="193"/>
      <c r="G65" s="185"/>
    </row>
    <row r="66" spans="1:7" x14ac:dyDescent="0.25">
      <c r="A66" s="174"/>
      <c r="B66" s="174"/>
      <c r="C66" s="193"/>
      <c r="D66" s="193"/>
      <c r="E66" s="193"/>
      <c r="F66" s="193"/>
      <c r="G66" s="185"/>
    </row>
    <row r="67" spans="1:7" x14ac:dyDescent="0.25">
      <c r="A67" s="174"/>
      <c r="B67" s="194"/>
      <c r="C67" s="195"/>
      <c r="D67" s="195"/>
      <c r="E67" s="193"/>
      <c r="F67" s="195"/>
      <c r="G67" s="185"/>
    </row>
    <row r="68" spans="1:7" x14ac:dyDescent="0.25">
      <c r="A68" s="174"/>
      <c r="B68" s="185"/>
      <c r="C68" s="193"/>
      <c r="D68" s="193"/>
      <c r="E68" s="193"/>
      <c r="F68" s="193"/>
      <c r="G68" s="185"/>
    </row>
    <row r="69" spans="1:7" x14ac:dyDescent="0.25">
      <c r="A69" s="174"/>
      <c r="B69" s="174"/>
      <c r="C69" s="193"/>
      <c r="D69" s="193"/>
      <c r="E69" s="193"/>
      <c r="F69" s="193"/>
      <c r="G69" s="185"/>
    </row>
    <row r="70" spans="1:7" x14ac:dyDescent="0.25">
      <c r="A70" s="174"/>
      <c r="B70" s="185"/>
      <c r="C70" s="193"/>
      <c r="D70" s="193"/>
      <c r="E70" s="193"/>
      <c r="F70" s="193"/>
      <c r="G70" s="185"/>
    </row>
    <row r="71" spans="1:7" x14ac:dyDescent="0.25">
      <c r="A71" s="174"/>
      <c r="B71" s="185"/>
      <c r="C71" s="193"/>
      <c r="D71" s="193"/>
      <c r="E71" s="193"/>
      <c r="F71" s="193"/>
      <c r="G71" s="185"/>
    </row>
    <row r="72" spans="1:7" x14ac:dyDescent="0.25">
      <c r="A72" s="174"/>
      <c r="B72" s="185"/>
      <c r="C72" s="193"/>
      <c r="D72" s="193"/>
      <c r="E72" s="193"/>
      <c r="F72" s="193"/>
      <c r="G72" s="185"/>
    </row>
    <row r="73" spans="1:7" x14ac:dyDescent="0.25">
      <c r="A73" s="174"/>
      <c r="B73" s="185"/>
      <c r="C73" s="193"/>
      <c r="D73" s="193"/>
      <c r="E73" s="193"/>
      <c r="F73" s="193"/>
      <c r="G73" s="185"/>
    </row>
    <row r="74" spans="1:7" x14ac:dyDescent="0.25">
      <c r="A74" s="174"/>
      <c r="B74" s="185"/>
      <c r="C74" s="193"/>
      <c r="D74" s="193"/>
      <c r="E74" s="193"/>
      <c r="F74" s="193"/>
      <c r="G74" s="185"/>
    </row>
    <row r="75" spans="1:7" x14ac:dyDescent="0.25">
      <c r="A75" s="174"/>
      <c r="B75" s="185"/>
      <c r="C75" s="193"/>
      <c r="D75" s="193"/>
      <c r="E75" s="193"/>
      <c r="F75" s="193"/>
      <c r="G75" s="185"/>
    </row>
    <row r="76" spans="1:7" x14ac:dyDescent="0.25">
      <c r="A76" s="174"/>
      <c r="B76" s="185"/>
      <c r="C76" s="193"/>
      <c r="D76" s="193"/>
      <c r="E76" s="193"/>
      <c r="F76" s="193"/>
      <c r="G76" s="185"/>
    </row>
    <row r="77" spans="1:7" x14ac:dyDescent="0.25">
      <c r="A77" s="174"/>
      <c r="B77" s="185"/>
      <c r="C77" s="193"/>
      <c r="D77" s="193"/>
      <c r="E77" s="193"/>
      <c r="F77" s="193"/>
      <c r="G77" s="185"/>
    </row>
    <row r="78" spans="1:7" x14ac:dyDescent="0.25">
      <c r="A78" s="174"/>
      <c r="B78" s="185"/>
      <c r="C78" s="193"/>
      <c r="D78" s="193"/>
      <c r="E78" s="193"/>
      <c r="F78" s="193"/>
      <c r="G78" s="185"/>
    </row>
    <row r="79" spans="1:7" x14ac:dyDescent="0.25">
      <c r="A79" s="174"/>
      <c r="B79" s="190"/>
      <c r="C79" s="193"/>
      <c r="D79" s="193"/>
      <c r="E79" s="193"/>
      <c r="F79" s="193"/>
      <c r="G79" s="185"/>
    </row>
    <row r="80" spans="1:7" x14ac:dyDescent="0.25">
      <c r="A80" s="174"/>
      <c r="B80" s="190"/>
      <c r="C80" s="193"/>
      <c r="D80" s="193"/>
      <c r="E80" s="193"/>
      <c r="F80" s="193"/>
      <c r="G80" s="185"/>
    </row>
    <row r="81" spans="1:7" x14ac:dyDescent="0.25">
      <c r="A81" s="174"/>
      <c r="B81" s="190"/>
      <c r="C81" s="193"/>
      <c r="D81" s="193"/>
      <c r="E81" s="193"/>
      <c r="F81" s="193"/>
      <c r="G81" s="185"/>
    </row>
    <row r="82" spans="1:7" x14ac:dyDescent="0.25">
      <c r="A82" s="174"/>
      <c r="B82" s="190"/>
      <c r="C82" s="193"/>
      <c r="D82" s="193"/>
      <c r="E82" s="193"/>
      <c r="F82" s="193"/>
      <c r="G82" s="185"/>
    </row>
    <row r="83" spans="1:7" x14ac:dyDescent="0.25">
      <c r="A83" s="174"/>
      <c r="B83" s="190"/>
      <c r="C83" s="193"/>
      <c r="D83" s="193"/>
      <c r="E83" s="193"/>
      <c r="F83" s="193"/>
      <c r="G83" s="185"/>
    </row>
    <row r="84" spans="1:7" x14ac:dyDescent="0.25">
      <c r="A84" s="174"/>
      <c r="B84" s="190"/>
      <c r="C84" s="193"/>
      <c r="D84" s="193"/>
      <c r="E84" s="193"/>
      <c r="F84" s="193"/>
      <c r="G84" s="185"/>
    </row>
    <row r="85" spans="1:7" x14ac:dyDescent="0.25">
      <c r="A85" s="174"/>
      <c r="B85" s="190"/>
      <c r="C85" s="193"/>
      <c r="D85" s="193"/>
      <c r="E85" s="193"/>
      <c r="F85" s="193"/>
      <c r="G85" s="185"/>
    </row>
    <row r="86" spans="1:7" x14ac:dyDescent="0.25">
      <c r="A86" s="174"/>
      <c r="B86" s="190"/>
      <c r="C86" s="193"/>
      <c r="D86" s="193"/>
      <c r="E86" s="193"/>
      <c r="F86" s="193"/>
      <c r="G86" s="185"/>
    </row>
    <row r="87" spans="1:7" x14ac:dyDescent="0.25">
      <c r="A87" s="174"/>
      <c r="B87" s="190"/>
      <c r="C87" s="193"/>
      <c r="D87" s="193"/>
      <c r="E87" s="193"/>
      <c r="F87" s="193"/>
      <c r="G87" s="185"/>
    </row>
    <row r="88" spans="1:7" x14ac:dyDescent="0.25">
      <c r="A88" s="174"/>
      <c r="B88" s="190"/>
      <c r="C88" s="193"/>
      <c r="D88" s="193"/>
      <c r="E88" s="193"/>
      <c r="F88" s="193"/>
      <c r="G88" s="185"/>
    </row>
    <row r="89" spans="1:7" x14ac:dyDescent="0.25">
      <c r="A89" s="183"/>
      <c r="B89" s="183"/>
      <c r="C89" s="183"/>
      <c r="D89" s="183"/>
      <c r="E89" s="183"/>
      <c r="F89" s="183"/>
      <c r="G89" s="183"/>
    </row>
    <row r="90" spans="1:7" x14ac:dyDescent="0.25">
      <c r="A90" s="174"/>
      <c r="B90" s="185"/>
      <c r="C90" s="193"/>
      <c r="D90" s="193"/>
      <c r="E90" s="193"/>
      <c r="F90" s="193"/>
      <c r="G90" s="185"/>
    </row>
    <row r="91" spans="1:7" x14ac:dyDescent="0.25">
      <c r="A91" s="174"/>
      <c r="B91" s="185"/>
      <c r="C91" s="193"/>
      <c r="D91" s="193"/>
      <c r="E91" s="193"/>
      <c r="F91" s="193"/>
      <c r="G91" s="185"/>
    </row>
    <row r="92" spans="1:7" x14ac:dyDescent="0.25">
      <c r="A92" s="174"/>
      <c r="B92" s="185"/>
      <c r="C92" s="193"/>
      <c r="D92" s="193"/>
      <c r="E92" s="193"/>
      <c r="F92" s="193"/>
      <c r="G92" s="185"/>
    </row>
    <row r="93" spans="1:7" x14ac:dyDescent="0.25">
      <c r="A93" s="174"/>
      <c r="B93" s="185"/>
      <c r="C93" s="193"/>
      <c r="D93" s="193"/>
      <c r="E93" s="193"/>
      <c r="F93" s="193"/>
      <c r="G93" s="185"/>
    </row>
    <row r="94" spans="1:7" x14ac:dyDescent="0.25">
      <c r="A94" s="174"/>
      <c r="B94" s="185"/>
      <c r="C94" s="193"/>
      <c r="D94" s="193"/>
      <c r="E94" s="193"/>
      <c r="F94" s="193"/>
      <c r="G94" s="185"/>
    </row>
    <row r="95" spans="1:7" x14ac:dyDescent="0.25">
      <c r="A95" s="174"/>
      <c r="B95" s="185"/>
      <c r="C95" s="193"/>
      <c r="D95" s="193"/>
      <c r="E95" s="193"/>
      <c r="F95" s="193"/>
      <c r="G95" s="185"/>
    </row>
    <row r="96" spans="1:7" x14ac:dyDescent="0.25">
      <c r="A96" s="174"/>
      <c r="B96" s="185"/>
      <c r="C96" s="193"/>
      <c r="D96" s="193"/>
      <c r="E96" s="193"/>
      <c r="F96" s="193"/>
      <c r="G96" s="185"/>
    </row>
    <row r="97" spans="1:7" x14ac:dyDescent="0.25">
      <c r="A97" s="174"/>
      <c r="B97" s="185"/>
      <c r="C97" s="193"/>
      <c r="D97" s="193"/>
      <c r="E97" s="193"/>
      <c r="F97" s="193"/>
      <c r="G97" s="185"/>
    </row>
    <row r="98" spans="1:7" x14ac:dyDescent="0.25">
      <c r="A98" s="174"/>
      <c r="B98" s="185"/>
      <c r="C98" s="193"/>
      <c r="D98" s="193"/>
      <c r="E98" s="193"/>
      <c r="F98" s="193"/>
      <c r="G98" s="185"/>
    </row>
    <row r="99" spans="1:7" x14ac:dyDescent="0.25">
      <c r="A99" s="174"/>
      <c r="B99" s="185"/>
      <c r="C99" s="193"/>
      <c r="D99" s="193"/>
      <c r="E99" s="193"/>
      <c r="F99" s="193"/>
      <c r="G99" s="185"/>
    </row>
    <row r="100" spans="1:7" x14ac:dyDescent="0.25">
      <c r="A100" s="174"/>
      <c r="B100" s="185"/>
      <c r="C100" s="193"/>
      <c r="D100" s="193"/>
      <c r="E100" s="193"/>
      <c r="F100" s="193"/>
      <c r="G100" s="185"/>
    </row>
    <row r="101" spans="1:7" x14ac:dyDescent="0.25">
      <c r="A101" s="174"/>
      <c r="B101" s="185"/>
      <c r="C101" s="193"/>
      <c r="D101" s="193"/>
      <c r="E101" s="193"/>
      <c r="F101" s="193"/>
      <c r="G101" s="185"/>
    </row>
    <row r="102" spans="1:7" x14ac:dyDescent="0.25">
      <c r="A102" s="174"/>
      <c r="B102" s="185"/>
      <c r="C102" s="193"/>
      <c r="D102" s="193"/>
      <c r="E102" s="193"/>
      <c r="F102" s="193"/>
      <c r="G102" s="185"/>
    </row>
    <row r="103" spans="1:7" x14ac:dyDescent="0.25">
      <c r="A103" s="174"/>
      <c r="B103" s="185"/>
      <c r="C103" s="193"/>
      <c r="D103" s="193"/>
      <c r="E103" s="193"/>
      <c r="F103" s="193"/>
      <c r="G103" s="185"/>
    </row>
    <row r="104" spans="1:7" x14ac:dyDescent="0.25">
      <c r="A104" s="174"/>
      <c r="B104" s="185"/>
      <c r="C104" s="193"/>
      <c r="D104" s="193"/>
      <c r="E104" s="193"/>
      <c r="F104" s="193"/>
      <c r="G104" s="185"/>
    </row>
    <row r="105" spans="1:7" x14ac:dyDescent="0.25">
      <c r="A105" s="174"/>
      <c r="B105" s="185"/>
      <c r="C105" s="193"/>
      <c r="D105" s="193"/>
      <c r="E105" s="193"/>
      <c r="F105" s="193"/>
      <c r="G105" s="185"/>
    </row>
    <row r="106" spans="1:7" x14ac:dyDescent="0.25">
      <c r="A106" s="174"/>
      <c r="B106" s="185"/>
      <c r="C106" s="193"/>
      <c r="D106" s="193"/>
      <c r="E106" s="193"/>
      <c r="F106" s="193"/>
      <c r="G106" s="185"/>
    </row>
    <row r="107" spans="1:7" x14ac:dyDescent="0.25">
      <c r="A107" s="174"/>
      <c r="B107" s="185"/>
      <c r="C107" s="193"/>
      <c r="D107" s="193"/>
      <c r="E107" s="193"/>
      <c r="F107" s="193"/>
      <c r="G107" s="185"/>
    </row>
    <row r="108" spans="1:7" x14ac:dyDescent="0.25">
      <c r="A108" s="174"/>
      <c r="B108" s="185"/>
      <c r="C108" s="193"/>
      <c r="D108" s="193"/>
      <c r="E108" s="193"/>
      <c r="F108" s="193"/>
      <c r="G108" s="185"/>
    </row>
    <row r="109" spans="1:7" x14ac:dyDescent="0.25">
      <c r="A109" s="174"/>
      <c r="B109" s="185"/>
      <c r="C109" s="193"/>
      <c r="D109" s="193"/>
      <c r="E109" s="193"/>
      <c r="F109" s="193"/>
      <c r="G109" s="185"/>
    </row>
    <row r="110" spans="1:7" x14ac:dyDescent="0.25">
      <c r="A110" s="174"/>
      <c r="B110" s="185"/>
      <c r="C110" s="193"/>
      <c r="D110" s="193"/>
      <c r="E110" s="193"/>
      <c r="F110" s="193"/>
      <c r="G110" s="185"/>
    </row>
    <row r="111" spans="1:7" x14ac:dyDescent="0.25">
      <c r="A111" s="174"/>
      <c r="B111" s="185"/>
      <c r="C111" s="193"/>
      <c r="D111" s="193"/>
      <c r="E111" s="193"/>
      <c r="F111" s="193"/>
      <c r="G111" s="185"/>
    </row>
    <row r="112" spans="1:7" x14ac:dyDescent="0.25">
      <c r="A112" s="174"/>
      <c r="B112" s="185"/>
      <c r="C112" s="193"/>
      <c r="D112" s="193"/>
      <c r="E112" s="193"/>
      <c r="F112" s="193"/>
      <c r="G112" s="185"/>
    </row>
    <row r="113" spans="1:7" x14ac:dyDescent="0.25">
      <c r="A113" s="174"/>
      <c r="B113" s="185"/>
      <c r="C113" s="193"/>
      <c r="D113" s="193"/>
      <c r="E113" s="193"/>
      <c r="F113" s="193"/>
      <c r="G113" s="185"/>
    </row>
    <row r="114" spans="1:7" x14ac:dyDescent="0.25">
      <c r="A114" s="174"/>
      <c r="B114" s="185"/>
      <c r="C114" s="193"/>
      <c r="D114" s="193"/>
      <c r="E114" s="193"/>
      <c r="F114" s="193"/>
      <c r="G114" s="185"/>
    </row>
    <row r="115" spans="1:7" x14ac:dyDescent="0.25">
      <c r="A115" s="174"/>
      <c r="B115" s="185"/>
      <c r="C115" s="193"/>
      <c r="D115" s="193"/>
      <c r="E115" s="193"/>
      <c r="F115" s="193"/>
      <c r="G115" s="185"/>
    </row>
    <row r="116" spans="1:7" x14ac:dyDescent="0.25">
      <c r="A116" s="174"/>
      <c r="B116" s="185"/>
      <c r="C116" s="193"/>
      <c r="D116" s="193"/>
      <c r="E116" s="193"/>
      <c r="F116" s="193"/>
      <c r="G116" s="185"/>
    </row>
    <row r="117" spans="1:7" x14ac:dyDescent="0.25">
      <c r="A117" s="174"/>
      <c r="B117" s="185"/>
      <c r="C117" s="193"/>
      <c r="D117" s="193"/>
      <c r="E117" s="193"/>
      <c r="F117" s="193"/>
      <c r="G117" s="185"/>
    </row>
    <row r="118" spans="1:7" x14ac:dyDescent="0.25">
      <c r="A118" s="174"/>
      <c r="B118" s="185"/>
      <c r="C118" s="193"/>
      <c r="D118" s="193"/>
      <c r="E118" s="193"/>
      <c r="F118" s="193"/>
      <c r="G118" s="185"/>
    </row>
    <row r="119" spans="1:7" x14ac:dyDescent="0.25">
      <c r="A119" s="174"/>
      <c r="B119" s="185"/>
      <c r="C119" s="193"/>
      <c r="D119" s="193"/>
      <c r="E119" s="193"/>
      <c r="F119" s="193"/>
      <c r="G119" s="185"/>
    </row>
    <row r="120" spans="1:7" x14ac:dyDescent="0.25">
      <c r="A120" s="174"/>
      <c r="B120" s="185"/>
      <c r="C120" s="193"/>
      <c r="D120" s="193"/>
      <c r="E120" s="193"/>
      <c r="F120" s="193"/>
      <c r="G120" s="185"/>
    </row>
    <row r="121" spans="1:7" x14ac:dyDescent="0.25">
      <c r="A121" s="174"/>
      <c r="B121" s="185"/>
      <c r="C121" s="193"/>
      <c r="D121" s="193"/>
      <c r="E121" s="193"/>
      <c r="F121" s="193"/>
      <c r="G121" s="185"/>
    </row>
    <row r="122" spans="1:7" x14ac:dyDescent="0.25">
      <c r="A122" s="174"/>
      <c r="B122" s="185"/>
      <c r="C122" s="193"/>
      <c r="D122" s="193"/>
      <c r="E122" s="193"/>
      <c r="F122" s="193"/>
      <c r="G122" s="185"/>
    </row>
    <row r="123" spans="1:7" x14ac:dyDescent="0.25">
      <c r="A123" s="174"/>
      <c r="B123" s="185"/>
      <c r="C123" s="193"/>
      <c r="D123" s="193"/>
      <c r="E123" s="193"/>
      <c r="F123" s="193"/>
      <c r="G123" s="185"/>
    </row>
    <row r="124" spans="1:7" x14ac:dyDescent="0.25">
      <c r="A124" s="174"/>
      <c r="B124" s="185"/>
      <c r="C124" s="193"/>
      <c r="D124" s="193"/>
      <c r="E124" s="193"/>
      <c r="F124" s="193"/>
      <c r="G124" s="185"/>
    </row>
    <row r="125" spans="1:7" x14ac:dyDescent="0.25">
      <c r="A125" s="174"/>
      <c r="B125" s="185"/>
      <c r="C125" s="193"/>
      <c r="D125" s="193"/>
      <c r="E125" s="193"/>
      <c r="F125" s="193"/>
      <c r="G125" s="185"/>
    </row>
    <row r="126" spans="1:7" x14ac:dyDescent="0.25">
      <c r="A126" s="174"/>
      <c r="B126" s="185"/>
      <c r="C126" s="193"/>
      <c r="D126" s="193"/>
      <c r="E126" s="193"/>
      <c r="F126" s="193"/>
      <c r="G126" s="185"/>
    </row>
    <row r="127" spans="1:7" x14ac:dyDescent="0.25">
      <c r="A127" s="174"/>
      <c r="B127" s="185"/>
      <c r="C127" s="193"/>
      <c r="D127" s="193"/>
      <c r="E127" s="193"/>
      <c r="F127" s="193"/>
      <c r="G127" s="185"/>
    </row>
    <row r="128" spans="1:7" x14ac:dyDescent="0.25">
      <c r="A128" s="174"/>
      <c r="B128" s="185"/>
      <c r="C128" s="193"/>
      <c r="D128" s="193"/>
      <c r="E128" s="193"/>
      <c r="F128" s="193"/>
      <c r="G128" s="185"/>
    </row>
    <row r="129" spans="1:7" x14ac:dyDescent="0.25">
      <c r="A129" s="174"/>
      <c r="B129" s="185"/>
      <c r="C129" s="193"/>
      <c r="D129" s="193"/>
      <c r="E129" s="193"/>
      <c r="F129" s="193"/>
      <c r="G129" s="185"/>
    </row>
    <row r="130" spans="1:7" x14ac:dyDescent="0.25">
      <c r="A130" s="174"/>
      <c r="B130" s="185"/>
      <c r="C130" s="193"/>
      <c r="D130" s="193"/>
      <c r="E130" s="193"/>
      <c r="F130" s="193"/>
      <c r="G130" s="185"/>
    </row>
    <row r="131" spans="1:7" x14ac:dyDescent="0.25">
      <c r="A131" s="174"/>
      <c r="B131" s="185"/>
      <c r="C131" s="193"/>
      <c r="D131" s="193"/>
      <c r="E131" s="193"/>
      <c r="F131" s="193"/>
      <c r="G131" s="185"/>
    </row>
    <row r="132" spans="1:7" x14ac:dyDescent="0.25">
      <c r="A132" s="174"/>
      <c r="B132" s="185"/>
      <c r="C132" s="193"/>
      <c r="D132" s="193"/>
      <c r="E132" s="193"/>
      <c r="F132" s="193"/>
      <c r="G132" s="185"/>
    </row>
    <row r="133" spans="1:7" x14ac:dyDescent="0.25">
      <c r="A133" s="174"/>
      <c r="B133" s="185"/>
      <c r="C133" s="193"/>
      <c r="D133" s="193"/>
      <c r="E133" s="193"/>
      <c r="F133" s="193"/>
      <c r="G133" s="185"/>
    </row>
    <row r="134" spans="1:7" x14ac:dyDescent="0.25">
      <c r="A134" s="174"/>
      <c r="B134" s="185"/>
      <c r="C134" s="193"/>
      <c r="D134" s="193"/>
      <c r="E134" s="193"/>
      <c r="F134" s="193"/>
      <c r="G134" s="185"/>
    </row>
    <row r="135" spans="1:7" x14ac:dyDescent="0.25">
      <c r="A135" s="174"/>
      <c r="B135" s="185"/>
      <c r="C135" s="193"/>
      <c r="D135" s="193"/>
      <c r="E135" s="193"/>
      <c r="F135" s="193"/>
      <c r="G135" s="185"/>
    </row>
    <row r="136" spans="1:7" x14ac:dyDescent="0.25">
      <c r="A136" s="174"/>
      <c r="B136" s="185"/>
      <c r="C136" s="193"/>
      <c r="D136" s="193"/>
      <c r="E136" s="193"/>
      <c r="F136" s="193"/>
      <c r="G136" s="185"/>
    </row>
    <row r="137" spans="1:7" x14ac:dyDescent="0.25">
      <c r="A137" s="174"/>
      <c r="B137" s="185"/>
      <c r="C137" s="193"/>
      <c r="D137" s="193"/>
      <c r="E137" s="193"/>
      <c r="F137" s="193"/>
      <c r="G137" s="185"/>
    </row>
    <row r="138" spans="1:7" x14ac:dyDescent="0.25">
      <c r="A138" s="174"/>
      <c r="B138" s="185"/>
      <c r="C138" s="193"/>
      <c r="D138" s="193"/>
      <c r="E138" s="193"/>
      <c r="F138" s="193"/>
      <c r="G138" s="185"/>
    </row>
    <row r="139" spans="1:7" x14ac:dyDescent="0.25">
      <c r="A139" s="174"/>
      <c r="B139" s="185"/>
      <c r="C139" s="193"/>
      <c r="D139" s="193"/>
      <c r="E139" s="193"/>
      <c r="F139" s="193"/>
      <c r="G139" s="185"/>
    </row>
    <row r="140" spans="1:7" x14ac:dyDescent="0.25">
      <c r="A140" s="183"/>
      <c r="B140" s="183"/>
      <c r="C140" s="183"/>
      <c r="D140" s="183"/>
      <c r="E140" s="183"/>
      <c r="F140" s="183"/>
      <c r="G140" s="183"/>
    </row>
    <row r="141" spans="1:7" x14ac:dyDescent="0.25">
      <c r="A141" s="174"/>
      <c r="B141" s="174"/>
      <c r="C141" s="193"/>
      <c r="D141" s="193"/>
      <c r="E141" s="196"/>
      <c r="F141" s="193"/>
      <c r="G141" s="185"/>
    </row>
    <row r="142" spans="1:7" x14ac:dyDescent="0.25">
      <c r="A142" s="174"/>
      <c r="B142" s="174"/>
      <c r="C142" s="193"/>
      <c r="D142" s="193"/>
      <c r="E142" s="196"/>
      <c r="F142" s="193"/>
      <c r="G142" s="185"/>
    </row>
    <row r="143" spans="1:7" x14ac:dyDescent="0.25">
      <c r="A143" s="174"/>
      <c r="B143" s="174"/>
      <c r="C143" s="193"/>
      <c r="D143" s="193"/>
      <c r="E143" s="196"/>
      <c r="F143" s="193"/>
      <c r="G143" s="185"/>
    </row>
    <row r="144" spans="1:7" x14ac:dyDescent="0.25">
      <c r="A144" s="174"/>
      <c r="B144" s="174"/>
      <c r="C144" s="193"/>
      <c r="D144" s="193"/>
      <c r="E144" s="196"/>
      <c r="F144" s="193"/>
      <c r="G144" s="185"/>
    </row>
    <row r="145" spans="1:7" x14ac:dyDescent="0.25">
      <c r="A145" s="174"/>
      <c r="B145" s="174"/>
      <c r="C145" s="193"/>
      <c r="D145" s="193"/>
      <c r="E145" s="196"/>
      <c r="F145" s="193"/>
      <c r="G145" s="185"/>
    </row>
    <row r="146" spans="1:7" x14ac:dyDescent="0.25">
      <c r="A146" s="174"/>
      <c r="B146" s="174"/>
      <c r="C146" s="193"/>
      <c r="D146" s="193"/>
      <c r="E146" s="196"/>
      <c r="F146" s="193"/>
      <c r="G146" s="185"/>
    </row>
    <row r="147" spans="1:7" x14ac:dyDescent="0.25">
      <c r="A147" s="174"/>
      <c r="B147" s="174"/>
      <c r="C147" s="193"/>
      <c r="D147" s="193"/>
      <c r="E147" s="196"/>
      <c r="F147" s="193"/>
      <c r="G147" s="185"/>
    </row>
    <row r="148" spans="1:7" x14ac:dyDescent="0.25">
      <c r="A148" s="174"/>
      <c r="B148" s="174"/>
      <c r="C148" s="193"/>
      <c r="D148" s="193"/>
      <c r="E148" s="196"/>
      <c r="F148" s="193"/>
      <c r="G148" s="185"/>
    </row>
    <row r="149" spans="1:7" x14ac:dyDescent="0.25">
      <c r="A149" s="174"/>
      <c r="B149" s="174"/>
      <c r="C149" s="193"/>
      <c r="D149" s="193"/>
      <c r="E149" s="196"/>
      <c r="F149" s="193"/>
      <c r="G149" s="185"/>
    </row>
    <row r="150" spans="1:7" x14ac:dyDescent="0.25">
      <c r="A150" s="183"/>
      <c r="B150" s="183"/>
      <c r="C150" s="183"/>
      <c r="D150" s="183"/>
      <c r="E150" s="183"/>
      <c r="F150" s="183"/>
      <c r="G150" s="183"/>
    </row>
    <row r="151" spans="1:7" x14ac:dyDescent="0.25">
      <c r="A151" s="174"/>
      <c r="B151" s="174"/>
      <c r="C151" s="193"/>
      <c r="D151" s="193"/>
      <c r="E151" s="196"/>
      <c r="F151" s="193"/>
      <c r="G151" s="185"/>
    </row>
    <row r="152" spans="1:7" x14ac:dyDescent="0.25">
      <c r="A152" s="174"/>
      <c r="B152" s="174"/>
      <c r="C152" s="193"/>
      <c r="D152" s="193"/>
      <c r="E152" s="196"/>
      <c r="F152" s="193"/>
      <c r="G152" s="185"/>
    </row>
    <row r="153" spans="1:7" x14ac:dyDescent="0.25">
      <c r="A153" s="174"/>
      <c r="B153" s="174"/>
      <c r="C153" s="193"/>
      <c r="D153" s="193"/>
      <c r="E153" s="196"/>
      <c r="F153" s="193"/>
      <c r="G153" s="185"/>
    </row>
    <row r="154" spans="1:7" x14ac:dyDescent="0.25">
      <c r="A154" s="174"/>
      <c r="B154" s="174"/>
      <c r="C154" s="174"/>
      <c r="D154" s="174"/>
      <c r="E154" s="168"/>
      <c r="F154" s="174"/>
      <c r="G154" s="185"/>
    </row>
    <row r="155" spans="1:7" x14ac:dyDescent="0.25">
      <c r="A155" s="174"/>
      <c r="B155" s="174"/>
      <c r="C155" s="174"/>
      <c r="D155" s="174"/>
      <c r="E155" s="168"/>
      <c r="F155" s="174"/>
      <c r="G155" s="185"/>
    </row>
    <row r="156" spans="1:7" x14ac:dyDescent="0.25">
      <c r="A156" s="174"/>
      <c r="B156" s="174"/>
      <c r="C156" s="174"/>
      <c r="D156" s="174"/>
      <c r="E156" s="168"/>
      <c r="F156" s="174"/>
      <c r="G156" s="185"/>
    </row>
    <row r="157" spans="1:7" x14ac:dyDescent="0.25">
      <c r="A157" s="174"/>
      <c r="B157" s="174"/>
      <c r="C157" s="174"/>
      <c r="D157" s="174"/>
      <c r="E157" s="168"/>
      <c r="F157" s="174"/>
      <c r="G157" s="185"/>
    </row>
    <row r="158" spans="1:7" x14ac:dyDescent="0.25">
      <c r="A158" s="174"/>
      <c r="B158" s="174"/>
      <c r="C158" s="174"/>
      <c r="D158" s="174"/>
      <c r="E158" s="168"/>
      <c r="F158" s="174"/>
      <c r="G158" s="185"/>
    </row>
    <row r="159" spans="1:7" x14ac:dyDescent="0.25">
      <c r="A159" s="174"/>
      <c r="B159" s="174"/>
      <c r="C159" s="174"/>
      <c r="D159" s="174"/>
      <c r="E159" s="168"/>
      <c r="F159" s="174"/>
      <c r="G159" s="185"/>
    </row>
    <row r="160" spans="1:7" x14ac:dyDescent="0.25">
      <c r="A160" s="183"/>
      <c r="B160" s="183"/>
      <c r="C160" s="183"/>
      <c r="D160" s="183"/>
      <c r="E160" s="183"/>
      <c r="F160" s="183"/>
      <c r="G160" s="183"/>
    </row>
    <row r="161" spans="1:7" x14ac:dyDescent="0.25">
      <c r="A161" s="174"/>
      <c r="B161" s="197"/>
      <c r="C161" s="193"/>
      <c r="D161" s="193"/>
      <c r="E161" s="196"/>
      <c r="F161" s="193"/>
      <c r="G161" s="185"/>
    </row>
    <row r="162" spans="1:7" x14ac:dyDescent="0.25">
      <c r="A162" s="174"/>
      <c r="B162" s="197"/>
      <c r="C162" s="193"/>
      <c r="D162" s="193"/>
      <c r="E162" s="196"/>
      <c r="F162" s="193"/>
      <c r="G162" s="185"/>
    </row>
    <row r="163" spans="1:7" x14ac:dyDescent="0.25">
      <c r="A163" s="174"/>
      <c r="B163" s="197"/>
      <c r="C163" s="193"/>
      <c r="D163" s="193"/>
      <c r="E163" s="193"/>
      <c r="F163" s="193"/>
      <c r="G163" s="185"/>
    </row>
    <row r="164" spans="1:7" x14ac:dyDescent="0.25">
      <c r="A164" s="174"/>
      <c r="B164" s="197"/>
      <c r="C164" s="193"/>
      <c r="D164" s="193"/>
      <c r="E164" s="193"/>
      <c r="F164" s="193"/>
      <c r="G164" s="185"/>
    </row>
    <row r="165" spans="1:7" x14ac:dyDescent="0.25">
      <c r="A165" s="174"/>
      <c r="B165" s="197"/>
      <c r="C165" s="193"/>
      <c r="D165" s="193"/>
      <c r="E165" s="193"/>
      <c r="F165" s="193"/>
      <c r="G165" s="185"/>
    </row>
    <row r="166" spans="1:7" x14ac:dyDescent="0.25">
      <c r="A166" s="174"/>
      <c r="B166" s="186"/>
      <c r="C166" s="193"/>
      <c r="D166" s="193"/>
      <c r="E166" s="193"/>
      <c r="F166" s="193"/>
      <c r="G166" s="185"/>
    </row>
    <row r="167" spans="1:7" x14ac:dyDescent="0.25">
      <c r="A167" s="174"/>
      <c r="B167" s="186"/>
      <c r="C167" s="193"/>
      <c r="D167" s="193"/>
      <c r="E167" s="193"/>
      <c r="F167" s="193"/>
      <c r="G167" s="185"/>
    </row>
    <row r="168" spans="1:7" x14ac:dyDescent="0.25">
      <c r="A168" s="174"/>
      <c r="B168" s="197"/>
      <c r="C168" s="193"/>
      <c r="D168" s="193"/>
      <c r="E168" s="193"/>
      <c r="F168" s="193"/>
      <c r="G168" s="185"/>
    </row>
    <row r="169" spans="1:7" x14ac:dyDescent="0.25">
      <c r="A169" s="174"/>
      <c r="B169" s="197"/>
      <c r="C169" s="193"/>
      <c r="D169" s="193"/>
      <c r="E169" s="193"/>
      <c r="F169" s="193"/>
      <c r="G169" s="185"/>
    </row>
    <row r="170" spans="1:7" x14ac:dyDescent="0.25">
      <c r="A170" s="183"/>
      <c r="B170" s="183"/>
      <c r="C170" s="183"/>
      <c r="D170" s="183"/>
      <c r="E170" s="183"/>
      <c r="F170" s="183"/>
      <c r="G170" s="183"/>
    </row>
    <row r="171" spans="1:7" x14ac:dyDescent="0.25">
      <c r="A171" s="174"/>
      <c r="B171" s="174"/>
      <c r="C171" s="193"/>
      <c r="D171" s="193"/>
      <c r="E171" s="196"/>
      <c r="F171" s="193"/>
      <c r="G171" s="185"/>
    </row>
    <row r="172" spans="1:7" x14ac:dyDescent="0.25">
      <c r="A172" s="174"/>
      <c r="B172" s="198"/>
      <c r="C172" s="193"/>
      <c r="D172" s="193"/>
      <c r="E172" s="196"/>
      <c r="F172" s="193"/>
      <c r="G172" s="185"/>
    </row>
    <row r="173" spans="1:7" x14ac:dyDescent="0.25">
      <c r="A173" s="174"/>
      <c r="B173" s="198"/>
      <c r="C173" s="193"/>
      <c r="D173" s="193"/>
      <c r="E173" s="196"/>
      <c r="F173" s="193"/>
      <c r="G173" s="185"/>
    </row>
    <row r="174" spans="1:7" x14ac:dyDescent="0.25">
      <c r="A174" s="174"/>
      <c r="B174" s="198"/>
      <c r="C174" s="193"/>
      <c r="D174" s="193"/>
      <c r="E174" s="196"/>
      <c r="F174" s="193"/>
      <c r="G174" s="185"/>
    </row>
    <row r="175" spans="1:7" x14ac:dyDescent="0.25">
      <c r="A175" s="174"/>
      <c r="B175" s="198"/>
      <c r="C175" s="193"/>
      <c r="D175" s="193"/>
      <c r="E175" s="196"/>
      <c r="F175" s="193"/>
      <c r="G175" s="185"/>
    </row>
    <row r="176" spans="1:7" x14ac:dyDescent="0.25">
      <c r="A176" s="174"/>
      <c r="B176" s="185"/>
      <c r="C176" s="185"/>
      <c r="D176" s="185"/>
      <c r="E176" s="185"/>
      <c r="F176" s="185"/>
      <c r="G176" s="185"/>
    </row>
    <row r="177" spans="1:7" x14ac:dyDescent="0.25">
      <c r="A177" s="174"/>
      <c r="B177" s="185"/>
      <c r="C177" s="185"/>
      <c r="D177" s="185"/>
      <c r="E177" s="185"/>
      <c r="F177" s="185"/>
      <c r="G177" s="185"/>
    </row>
    <row r="178" spans="1:7" x14ac:dyDescent="0.25">
      <c r="A178" s="174"/>
      <c r="B178" s="185"/>
      <c r="C178" s="185"/>
      <c r="D178" s="185"/>
      <c r="E178" s="185"/>
      <c r="F178" s="185"/>
      <c r="G178" s="185"/>
    </row>
    <row r="179" spans="1:7" ht="18.75" x14ac:dyDescent="0.25">
      <c r="A179" s="199"/>
      <c r="B179" s="200"/>
      <c r="C179" s="201"/>
      <c r="D179" s="201"/>
      <c r="E179" s="201"/>
      <c r="F179" s="201"/>
      <c r="G179" s="201"/>
    </row>
    <row r="180" spans="1:7" x14ac:dyDescent="0.25">
      <c r="A180" s="183"/>
      <c r="B180" s="183"/>
      <c r="C180" s="183"/>
      <c r="D180" s="183"/>
      <c r="E180" s="183"/>
      <c r="F180" s="183"/>
      <c r="G180" s="183"/>
    </row>
    <row r="181" spans="1:7" x14ac:dyDescent="0.25">
      <c r="A181" s="174"/>
      <c r="B181" s="185"/>
      <c r="C181" s="191"/>
      <c r="D181" s="174"/>
      <c r="E181" s="187"/>
      <c r="F181" s="213"/>
      <c r="G181" s="213"/>
    </row>
    <row r="182" spans="1:7" x14ac:dyDescent="0.25">
      <c r="A182" s="187"/>
      <c r="B182" s="202"/>
      <c r="C182" s="187"/>
      <c r="D182" s="187"/>
      <c r="E182" s="187"/>
      <c r="F182" s="213"/>
      <c r="G182" s="213"/>
    </row>
    <row r="183" spans="1:7" x14ac:dyDescent="0.25">
      <c r="A183" s="174"/>
      <c r="B183" s="185"/>
      <c r="C183" s="187"/>
      <c r="D183" s="187"/>
      <c r="E183" s="187"/>
      <c r="F183" s="213"/>
      <c r="G183" s="213"/>
    </row>
    <row r="184" spans="1:7" x14ac:dyDescent="0.25">
      <c r="A184" s="174"/>
      <c r="B184" s="185"/>
      <c r="C184" s="191"/>
      <c r="D184" s="203"/>
      <c r="E184" s="187"/>
      <c r="F184" s="184"/>
      <c r="G184" s="184"/>
    </row>
    <row r="185" spans="1:7" x14ac:dyDescent="0.25">
      <c r="A185" s="174"/>
      <c r="B185" s="185"/>
      <c r="C185" s="191"/>
      <c r="D185" s="203"/>
      <c r="E185" s="187"/>
      <c r="F185" s="184"/>
      <c r="G185" s="184"/>
    </row>
    <row r="186" spans="1:7" x14ac:dyDescent="0.25">
      <c r="A186" s="174"/>
      <c r="B186" s="185"/>
      <c r="C186" s="191"/>
      <c r="D186" s="203"/>
      <c r="E186" s="187"/>
      <c r="F186" s="184"/>
      <c r="G186" s="184"/>
    </row>
    <row r="187" spans="1:7" x14ac:dyDescent="0.25">
      <c r="A187" s="174"/>
      <c r="B187" s="185"/>
      <c r="C187" s="191"/>
      <c r="D187" s="203"/>
      <c r="E187" s="187"/>
      <c r="F187" s="184"/>
      <c r="G187" s="184"/>
    </row>
    <row r="188" spans="1:7" x14ac:dyDescent="0.25">
      <c r="A188" s="174"/>
      <c r="B188" s="185"/>
      <c r="C188" s="191"/>
      <c r="D188" s="203"/>
      <c r="E188" s="187"/>
      <c r="F188" s="184"/>
      <c r="G188" s="184"/>
    </row>
    <row r="189" spans="1:7" x14ac:dyDescent="0.25">
      <c r="A189" s="174"/>
      <c r="B189" s="185"/>
      <c r="C189" s="191"/>
      <c r="D189" s="203"/>
      <c r="E189" s="187"/>
      <c r="F189" s="184"/>
      <c r="G189" s="184"/>
    </row>
    <row r="190" spans="1:7" x14ac:dyDescent="0.25">
      <c r="A190" s="174"/>
      <c r="B190" s="185"/>
      <c r="C190" s="191"/>
      <c r="D190" s="203"/>
      <c r="E190" s="187"/>
      <c r="F190" s="184"/>
      <c r="G190" s="184"/>
    </row>
    <row r="191" spans="1:7" x14ac:dyDescent="0.25">
      <c r="A191" s="174"/>
      <c r="B191" s="185"/>
      <c r="C191" s="191"/>
      <c r="D191" s="203"/>
      <c r="E191" s="187"/>
      <c r="F191" s="184"/>
      <c r="G191" s="184"/>
    </row>
    <row r="192" spans="1:7" x14ac:dyDescent="0.25">
      <c r="A192" s="174"/>
      <c r="B192" s="185"/>
      <c r="C192" s="191"/>
      <c r="D192" s="203"/>
      <c r="E192" s="187"/>
      <c r="F192" s="184"/>
      <c r="G192" s="184"/>
    </row>
    <row r="193" spans="1:7" x14ac:dyDescent="0.25">
      <c r="A193" s="174"/>
      <c r="B193" s="185"/>
      <c r="C193" s="191"/>
      <c r="D193" s="203"/>
      <c r="E193" s="185"/>
      <c r="F193" s="184"/>
      <c r="G193" s="184"/>
    </row>
    <row r="194" spans="1:7" x14ac:dyDescent="0.25">
      <c r="A194" s="174"/>
      <c r="B194" s="185"/>
      <c r="C194" s="191"/>
      <c r="D194" s="203"/>
      <c r="E194" s="185"/>
      <c r="F194" s="184"/>
      <c r="G194" s="184"/>
    </row>
    <row r="195" spans="1:7" x14ac:dyDescent="0.25">
      <c r="A195" s="174"/>
      <c r="B195" s="185"/>
      <c r="C195" s="191"/>
      <c r="D195" s="203"/>
      <c r="E195" s="185"/>
      <c r="F195" s="184"/>
      <c r="G195" s="184"/>
    </row>
    <row r="196" spans="1:7" x14ac:dyDescent="0.25">
      <c r="A196" s="174"/>
      <c r="B196" s="185"/>
      <c r="C196" s="191"/>
      <c r="D196" s="203"/>
      <c r="E196" s="185"/>
      <c r="F196" s="184"/>
      <c r="G196" s="184"/>
    </row>
    <row r="197" spans="1:7" x14ac:dyDescent="0.25">
      <c r="A197" s="174"/>
      <c r="B197" s="185"/>
      <c r="C197" s="191"/>
      <c r="D197" s="203"/>
      <c r="E197" s="185"/>
      <c r="F197" s="184"/>
      <c r="G197" s="184"/>
    </row>
    <row r="198" spans="1:7" x14ac:dyDescent="0.25">
      <c r="A198" s="174"/>
      <c r="B198" s="185"/>
      <c r="C198" s="191"/>
      <c r="D198" s="203"/>
      <c r="E198" s="185"/>
      <c r="F198" s="184"/>
      <c r="G198" s="184"/>
    </row>
    <row r="199" spans="1:7" x14ac:dyDescent="0.25">
      <c r="A199" s="174"/>
      <c r="B199" s="185"/>
      <c r="C199" s="191"/>
      <c r="D199" s="203"/>
      <c r="E199" s="174"/>
      <c r="F199" s="184"/>
      <c r="G199" s="184"/>
    </row>
    <row r="200" spans="1:7" x14ac:dyDescent="0.25">
      <c r="A200" s="174"/>
      <c r="B200" s="185"/>
      <c r="C200" s="191"/>
      <c r="D200" s="203"/>
      <c r="E200" s="204"/>
      <c r="F200" s="184"/>
      <c r="G200" s="184"/>
    </row>
    <row r="201" spans="1:7" x14ac:dyDescent="0.25">
      <c r="A201" s="174"/>
      <c r="B201" s="185"/>
      <c r="C201" s="191"/>
      <c r="D201" s="203"/>
      <c r="E201" s="204"/>
      <c r="F201" s="184"/>
      <c r="G201" s="184"/>
    </row>
    <row r="202" spans="1:7" x14ac:dyDescent="0.25">
      <c r="A202" s="174"/>
      <c r="B202" s="185"/>
      <c r="C202" s="191"/>
      <c r="D202" s="203"/>
      <c r="E202" s="204"/>
      <c r="F202" s="184"/>
      <c r="G202" s="184"/>
    </row>
    <row r="203" spans="1:7" x14ac:dyDescent="0.25">
      <c r="A203" s="174"/>
      <c r="B203" s="185"/>
      <c r="C203" s="191"/>
      <c r="D203" s="203"/>
      <c r="E203" s="204"/>
      <c r="F203" s="184"/>
      <c r="G203" s="184"/>
    </row>
    <row r="204" spans="1:7" x14ac:dyDescent="0.25">
      <c r="A204" s="174"/>
      <c r="B204" s="185"/>
      <c r="C204" s="191"/>
      <c r="D204" s="203"/>
      <c r="E204" s="204"/>
      <c r="F204" s="184"/>
      <c r="G204" s="184"/>
    </row>
    <row r="205" spans="1:7" x14ac:dyDescent="0.25">
      <c r="A205" s="174"/>
      <c r="B205" s="185"/>
      <c r="C205" s="191"/>
      <c r="D205" s="203"/>
      <c r="E205" s="204"/>
      <c r="F205" s="184"/>
      <c r="G205" s="184"/>
    </row>
    <row r="206" spans="1:7" x14ac:dyDescent="0.25">
      <c r="A206" s="174"/>
      <c r="B206" s="185"/>
      <c r="C206" s="191"/>
      <c r="D206" s="203"/>
      <c r="E206" s="204"/>
      <c r="F206" s="184"/>
      <c r="G206" s="184"/>
    </row>
    <row r="207" spans="1:7" x14ac:dyDescent="0.25">
      <c r="A207" s="174"/>
      <c r="B207" s="185"/>
      <c r="C207" s="191"/>
      <c r="D207" s="203"/>
      <c r="E207" s="204"/>
      <c r="F207" s="184"/>
      <c r="G207" s="184"/>
    </row>
    <row r="208" spans="1:7" x14ac:dyDescent="0.25">
      <c r="A208" s="174"/>
      <c r="B208" s="205"/>
      <c r="C208" s="206"/>
      <c r="D208" s="207"/>
      <c r="E208" s="204"/>
      <c r="F208" s="208"/>
      <c r="G208" s="208"/>
    </row>
    <row r="209" spans="1:7" x14ac:dyDescent="0.25">
      <c r="A209" s="183"/>
      <c r="B209" s="183"/>
      <c r="C209" s="183"/>
      <c r="D209" s="183"/>
      <c r="E209" s="183"/>
      <c r="F209" s="183"/>
      <c r="G209" s="183"/>
    </row>
    <row r="210" spans="1:7" x14ac:dyDescent="0.25">
      <c r="A210" s="174"/>
      <c r="B210" s="174"/>
      <c r="C210" s="193"/>
      <c r="D210" s="174"/>
      <c r="E210" s="174"/>
      <c r="F210" s="188"/>
      <c r="G210" s="188"/>
    </row>
    <row r="211" spans="1:7" x14ac:dyDescent="0.25">
      <c r="A211" s="174"/>
      <c r="B211" s="174"/>
      <c r="C211" s="174"/>
      <c r="D211" s="174"/>
      <c r="E211" s="174"/>
      <c r="F211" s="188"/>
      <c r="G211" s="188"/>
    </row>
    <row r="212" spans="1:7" x14ac:dyDescent="0.25">
      <c r="A212" s="174"/>
      <c r="B212" s="185"/>
      <c r="C212" s="174"/>
      <c r="D212" s="174"/>
      <c r="E212" s="174"/>
      <c r="F212" s="188"/>
      <c r="G212" s="188"/>
    </row>
    <row r="213" spans="1:7" x14ac:dyDescent="0.25">
      <c r="A213" s="174"/>
      <c r="B213" s="174"/>
      <c r="C213" s="191"/>
      <c r="D213" s="203"/>
      <c r="E213" s="174"/>
      <c r="F213" s="184"/>
      <c r="G213" s="184"/>
    </row>
    <row r="214" spans="1:7" x14ac:dyDescent="0.25">
      <c r="A214" s="174"/>
      <c r="B214" s="174"/>
      <c r="C214" s="191"/>
      <c r="D214" s="203"/>
      <c r="E214" s="174"/>
      <c r="F214" s="184"/>
      <c r="G214" s="184"/>
    </row>
    <row r="215" spans="1:7" x14ac:dyDescent="0.25">
      <c r="A215" s="174"/>
      <c r="B215" s="174"/>
      <c r="C215" s="191"/>
      <c r="D215" s="203"/>
      <c r="E215" s="174"/>
      <c r="F215" s="184"/>
      <c r="G215" s="184"/>
    </row>
    <row r="216" spans="1:7" x14ac:dyDescent="0.25">
      <c r="A216" s="174"/>
      <c r="B216" s="174"/>
      <c r="C216" s="191"/>
      <c r="D216" s="203"/>
      <c r="E216" s="174"/>
      <c r="F216" s="184"/>
      <c r="G216" s="184"/>
    </row>
    <row r="217" spans="1:7" x14ac:dyDescent="0.25">
      <c r="A217" s="174"/>
      <c r="B217" s="174"/>
      <c r="C217" s="191"/>
      <c r="D217" s="203"/>
      <c r="E217" s="174"/>
      <c r="F217" s="184"/>
      <c r="G217" s="184"/>
    </row>
    <row r="218" spans="1:7" x14ac:dyDescent="0.25">
      <c r="A218" s="174"/>
      <c r="B218" s="174"/>
      <c r="C218" s="191"/>
      <c r="D218" s="203"/>
      <c r="E218" s="174"/>
      <c r="F218" s="184"/>
      <c r="G218" s="184"/>
    </row>
    <row r="219" spans="1:7" x14ac:dyDescent="0.25">
      <c r="A219" s="174"/>
      <c r="B219" s="174"/>
      <c r="C219" s="191"/>
      <c r="D219" s="203"/>
      <c r="E219" s="174"/>
      <c r="F219" s="184"/>
      <c r="G219" s="184"/>
    </row>
    <row r="220" spans="1:7" x14ac:dyDescent="0.25">
      <c r="A220" s="174"/>
      <c r="B220" s="174"/>
      <c r="C220" s="191"/>
      <c r="D220" s="203"/>
      <c r="E220" s="174"/>
      <c r="F220" s="184"/>
      <c r="G220" s="184"/>
    </row>
    <row r="221" spans="1:7" x14ac:dyDescent="0.25">
      <c r="A221" s="174"/>
      <c r="B221" s="205"/>
      <c r="C221" s="191"/>
      <c r="D221" s="203"/>
      <c r="E221" s="174"/>
      <c r="F221" s="184"/>
      <c r="G221" s="184"/>
    </row>
    <row r="222" spans="1:7" x14ac:dyDescent="0.25">
      <c r="A222" s="174"/>
      <c r="B222" s="190"/>
      <c r="C222" s="191"/>
      <c r="D222" s="203"/>
      <c r="E222" s="174"/>
      <c r="F222" s="184"/>
      <c r="G222" s="184"/>
    </row>
    <row r="223" spans="1:7" x14ac:dyDescent="0.25">
      <c r="A223" s="174"/>
      <c r="B223" s="190"/>
      <c r="C223" s="191"/>
      <c r="D223" s="203"/>
      <c r="E223" s="174"/>
      <c r="F223" s="184"/>
      <c r="G223" s="184"/>
    </row>
    <row r="224" spans="1:7" x14ac:dyDescent="0.25">
      <c r="A224" s="174"/>
      <c r="B224" s="190"/>
      <c r="C224" s="191"/>
      <c r="D224" s="203"/>
      <c r="E224" s="174"/>
      <c r="F224" s="184"/>
      <c r="G224" s="184"/>
    </row>
    <row r="225" spans="1:7" x14ac:dyDescent="0.25">
      <c r="A225" s="174"/>
      <c r="B225" s="190"/>
      <c r="C225" s="191"/>
      <c r="D225" s="203"/>
      <c r="E225" s="174"/>
      <c r="F225" s="184"/>
      <c r="G225" s="184"/>
    </row>
    <row r="226" spans="1:7" x14ac:dyDescent="0.25">
      <c r="A226" s="174"/>
      <c r="B226" s="190"/>
      <c r="C226" s="191"/>
      <c r="D226" s="203"/>
      <c r="E226" s="174"/>
      <c r="F226" s="184"/>
      <c r="G226" s="184"/>
    </row>
    <row r="227" spans="1:7" x14ac:dyDescent="0.25">
      <c r="A227" s="174"/>
      <c r="B227" s="190"/>
      <c r="C227" s="191"/>
      <c r="D227" s="203"/>
      <c r="E227" s="174"/>
      <c r="F227" s="184"/>
      <c r="G227" s="184"/>
    </row>
    <row r="228" spans="1:7" x14ac:dyDescent="0.25">
      <c r="A228" s="174"/>
      <c r="B228" s="190"/>
      <c r="C228" s="174"/>
      <c r="D228" s="174"/>
      <c r="E228" s="174"/>
      <c r="F228" s="184"/>
      <c r="G228" s="184"/>
    </row>
    <row r="229" spans="1:7" x14ac:dyDescent="0.25">
      <c r="A229" s="174"/>
      <c r="B229" s="190"/>
      <c r="C229" s="174"/>
      <c r="D229" s="174"/>
      <c r="E229" s="174"/>
      <c r="F229" s="184"/>
      <c r="G229" s="184"/>
    </row>
    <row r="230" spans="1:7" x14ac:dyDescent="0.25">
      <c r="A230" s="174"/>
      <c r="B230" s="190"/>
      <c r="C230" s="174"/>
      <c r="D230" s="174"/>
      <c r="E230" s="174"/>
      <c r="F230" s="184"/>
      <c r="G230" s="184"/>
    </row>
    <row r="231" spans="1:7" x14ac:dyDescent="0.25">
      <c r="A231" s="183"/>
      <c r="B231" s="183"/>
      <c r="C231" s="183"/>
      <c r="D231" s="183"/>
      <c r="E231" s="183"/>
      <c r="F231" s="183"/>
      <c r="G231" s="183"/>
    </row>
    <row r="232" spans="1:7" x14ac:dyDescent="0.25">
      <c r="A232" s="174"/>
      <c r="B232" s="174"/>
      <c r="C232" s="193"/>
      <c r="D232" s="174"/>
      <c r="E232" s="174"/>
      <c r="F232" s="188"/>
      <c r="G232" s="188"/>
    </row>
    <row r="233" spans="1:7" x14ac:dyDescent="0.25">
      <c r="A233" s="174"/>
      <c r="B233" s="174"/>
      <c r="C233" s="174"/>
      <c r="D233" s="174"/>
      <c r="E233" s="174"/>
      <c r="F233" s="188"/>
      <c r="G233" s="188"/>
    </row>
    <row r="234" spans="1:7" x14ac:dyDescent="0.25">
      <c r="A234" s="174"/>
      <c r="B234" s="185"/>
      <c r="C234" s="174"/>
      <c r="D234" s="174"/>
      <c r="E234" s="174"/>
      <c r="F234" s="188"/>
      <c r="G234" s="188"/>
    </row>
    <row r="235" spans="1:7" x14ac:dyDescent="0.25">
      <c r="A235" s="174"/>
      <c r="B235" s="174"/>
      <c r="C235" s="191"/>
      <c r="D235" s="203"/>
      <c r="E235" s="174"/>
      <c r="F235" s="184"/>
      <c r="G235" s="184"/>
    </row>
    <row r="236" spans="1:7" x14ac:dyDescent="0.25">
      <c r="A236" s="174"/>
      <c r="B236" s="174"/>
      <c r="C236" s="191"/>
      <c r="D236" s="203"/>
      <c r="E236" s="174"/>
      <c r="F236" s="184"/>
      <c r="G236" s="184"/>
    </row>
    <row r="237" spans="1:7" x14ac:dyDescent="0.25">
      <c r="A237" s="174"/>
      <c r="B237" s="174"/>
      <c r="C237" s="191"/>
      <c r="D237" s="203"/>
      <c r="E237" s="174"/>
      <c r="F237" s="184"/>
      <c r="G237" s="184"/>
    </row>
    <row r="238" spans="1:7" x14ac:dyDescent="0.25">
      <c r="A238" s="174"/>
      <c r="B238" s="174"/>
      <c r="C238" s="191"/>
      <c r="D238" s="203"/>
      <c r="E238" s="174"/>
      <c r="F238" s="184"/>
      <c r="G238" s="184"/>
    </row>
    <row r="239" spans="1:7" x14ac:dyDescent="0.25">
      <c r="A239" s="174"/>
      <c r="B239" s="174"/>
      <c r="C239" s="191"/>
      <c r="D239" s="203"/>
      <c r="E239" s="174"/>
      <c r="F239" s="184"/>
      <c r="G239" s="184"/>
    </row>
    <row r="240" spans="1:7" x14ac:dyDescent="0.25">
      <c r="A240" s="174"/>
      <c r="B240" s="174"/>
      <c r="C240" s="191"/>
      <c r="D240" s="203"/>
      <c r="E240" s="174"/>
      <c r="F240" s="184"/>
      <c r="G240" s="184"/>
    </row>
    <row r="241" spans="1:7" x14ac:dyDescent="0.25">
      <c r="A241" s="174"/>
      <c r="B241" s="174"/>
      <c r="C241" s="191"/>
      <c r="D241" s="203"/>
      <c r="E241" s="174"/>
      <c r="F241" s="184"/>
      <c r="G241" s="184"/>
    </row>
    <row r="242" spans="1:7" x14ac:dyDescent="0.25">
      <c r="A242" s="174"/>
      <c r="B242" s="174"/>
      <c r="C242" s="191"/>
      <c r="D242" s="203"/>
      <c r="E242" s="174"/>
      <c r="F242" s="184"/>
      <c r="G242" s="184"/>
    </row>
    <row r="243" spans="1:7" x14ac:dyDescent="0.25">
      <c r="A243" s="174"/>
      <c r="B243" s="205"/>
      <c r="C243" s="191"/>
      <c r="D243" s="203"/>
      <c r="E243" s="174"/>
      <c r="F243" s="184"/>
      <c r="G243" s="184"/>
    </row>
    <row r="244" spans="1:7" x14ac:dyDescent="0.25">
      <c r="A244" s="174"/>
      <c r="B244" s="190"/>
      <c r="C244" s="191"/>
      <c r="D244" s="203"/>
      <c r="E244" s="174"/>
      <c r="F244" s="184"/>
      <c r="G244" s="184"/>
    </row>
    <row r="245" spans="1:7" x14ac:dyDescent="0.25">
      <c r="A245" s="174"/>
      <c r="B245" s="190"/>
      <c r="C245" s="191"/>
      <c r="D245" s="203"/>
      <c r="E245" s="174"/>
      <c r="F245" s="184"/>
      <c r="G245" s="184"/>
    </row>
    <row r="246" spans="1:7" x14ac:dyDescent="0.25">
      <c r="A246" s="174"/>
      <c r="B246" s="190"/>
      <c r="C246" s="191"/>
      <c r="D246" s="203"/>
      <c r="E246" s="174"/>
      <c r="F246" s="184"/>
      <c r="G246" s="184"/>
    </row>
    <row r="247" spans="1:7" x14ac:dyDescent="0.25">
      <c r="A247" s="174"/>
      <c r="B247" s="190"/>
      <c r="C247" s="191"/>
      <c r="D247" s="203"/>
      <c r="E247" s="174"/>
      <c r="F247" s="184"/>
      <c r="G247" s="184"/>
    </row>
    <row r="248" spans="1:7" x14ac:dyDescent="0.25">
      <c r="A248" s="174"/>
      <c r="B248" s="190"/>
      <c r="C248" s="191"/>
      <c r="D248" s="203"/>
      <c r="E248" s="174"/>
      <c r="F248" s="184"/>
      <c r="G248" s="184"/>
    </row>
    <row r="249" spans="1:7" x14ac:dyDescent="0.25">
      <c r="A249" s="174"/>
      <c r="B249" s="190"/>
      <c r="C249" s="191"/>
      <c r="D249" s="203"/>
      <c r="E249" s="174"/>
      <c r="F249" s="184"/>
      <c r="G249" s="184"/>
    </row>
    <row r="250" spans="1:7" x14ac:dyDescent="0.25">
      <c r="A250" s="174"/>
      <c r="B250" s="190"/>
      <c r="C250" s="174"/>
      <c r="D250" s="174"/>
      <c r="E250" s="174"/>
      <c r="F250" s="209"/>
      <c r="G250" s="209"/>
    </row>
    <row r="251" spans="1:7" x14ac:dyDescent="0.25">
      <c r="A251" s="174"/>
      <c r="B251" s="190"/>
      <c r="C251" s="174"/>
      <c r="D251" s="174"/>
      <c r="E251" s="174"/>
      <c r="F251" s="209"/>
      <c r="G251" s="209"/>
    </row>
    <row r="252" spans="1:7" x14ac:dyDescent="0.25">
      <c r="A252" s="174"/>
      <c r="B252" s="190"/>
      <c r="C252" s="174"/>
      <c r="D252" s="174"/>
      <c r="E252" s="174"/>
      <c r="F252" s="209"/>
      <c r="G252" s="209"/>
    </row>
    <row r="253" spans="1:7" x14ac:dyDescent="0.25">
      <c r="A253" s="183"/>
      <c r="B253" s="183"/>
      <c r="C253" s="183"/>
      <c r="D253" s="183"/>
      <c r="E253" s="183"/>
      <c r="F253" s="183"/>
      <c r="G253" s="183"/>
    </row>
    <row r="254" spans="1:7" x14ac:dyDescent="0.25">
      <c r="A254" s="174"/>
      <c r="B254" s="174"/>
      <c r="C254" s="193"/>
      <c r="D254" s="174"/>
      <c r="E254" s="204"/>
      <c r="F254" s="204"/>
      <c r="G254" s="204"/>
    </row>
    <row r="255" spans="1:7" x14ac:dyDescent="0.25">
      <c r="A255" s="174"/>
      <c r="B255" s="174"/>
      <c r="C255" s="193"/>
      <c r="D255" s="174"/>
      <c r="E255" s="204"/>
      <c r="F255" s="204"/>
      <c r="G255" s="168"/>
    </row>
    <row r="256" spans="1:7" x14ac:dyDescent="0.25">
      <c r="A256" s="174"/>
      <c r="B256" s="174"/>
      <c r="C256" s="193"/>
      <c r="D256" s="174"/>
      <c r="E256" s="204"/>
      <c r="F256" s="204"/>
      <c r="G256" s="168"/>
    </row>
    <row r="257" spans="1:7" x14ac:dyDescent="0.25">
      <c r="A257" s="174"/>
      <c r="B257" s="185"/>
      <c r="C257" s="193"/>
      <c r="D257" s="187"/>
      <c r="E257" s="187"/>
      <c r="F257" s="213"/>
      <c r="G257" s="213"/>
    </row>
    <row r="258" spans="1:7" x14ac:dyDescent="0.25">
      <c r="A258" s="174"/>
      <c r="B258" s="174"/>
      <c r="C258" s="193"/>
      <c r="D258" s="174"/>
      <c r="E258" s="204"/>
      <c r="F258" s="204"/>
      <c r="G258" s="168"/>
    </row>
    <row r="259" spans="1:7" x14ac:dyDescent="0.25">
      <c r="A259" s="174"/>
      <c r="B259" s="190"/>
      <c r="C259" s="193"/>
      <c r="D259" s="174"/>
      <c r="E259" s="204"/>
      <c r="F259" s="204"/>
      <c r="G259" s="168"/>
    </row>
    <row r="260" spans="1:7" x14ac:dyDescent="0.25">
      <c r="A260" s="174"/>
      <c r="B260" s="190"/>
      <c r="C260" s="210"/>
      <c r="D260" s="174"/>
      <c r="E260" s="204"/>
      <c r="F260" s="204"/>
      <c r="G260" s="168"/>
    </row>
    <row r="261" spans="1:7" x14ac:dyDescent="0.25">
      <c r="A261" s="174"/>
      <c r="B261" s="190"/>
      <c r="C261" s="193"/>
      <c r="D261" s="174"/>
      <c r="E261" s="204"/>
      <c r="F261" s="204"/>
      <c r="G261" s="168"/>
    </row>
    <row r="262" spans="1:7" x14ac:dyDescent="0.25">
      <c r="A262" s="174"/>
      <c r="B262" s="190"/>
      <c r="C262" s="193"/>
      <c r="D262" s="174"/>
      <c r="E262" s="204"/>
      <c r="F262" s="204"/>
      <c r="G262" s="168"/>
    </row>
    <row r="263" spans="1:7" x14ac:dyDescent="0.25">
      <c r="A263" s="174"/>
      <c r="B263" s="190"/>
      <c r="C263" s="193"/>
      <c r="D263" s="174"/>
      <c r="E263" s="204"/>
      <c r="F263" s="204"/>
      <c r="G263" s="168"/>
    </row>
    <row r="264" spans="1:7" x14ac:dyDescent="0.25">
      <c r="A264" s="174"/>
      <c r="B264" s="190"/>
      <c r="C264" s="193"/>
      <c r="D264" s="174"/>
      <c r="E264" s="204"/>
      <c r="F264" s="204"/>
      <c r="G264" s="168"/>
    </row>
    <row r="265" spans="1:7" x14ac:dyDescent="0.25">
      <c r="A265" s="174"/>
      <c r="B265" s="190"/>
      <c r="C265" s="193"/>
      <c r="D265" s="174"/>
      <c r="E265" s="204"/>
      <c r="F265" s="204"/>
      <c r="G265" s="168"/>
    </row>
    <row r="266" spans="1:7" x14ac:dyDescent="0.25">
      <c r="A266" s="174"/>
      <c r="B266" s="190"/>
      <c r="C266" s="193"/>
      <c r="D266" s="174"/>
      <c r="E266" s="204"/>
      <c r="F266" s="204"/>
      <c r="G266" s="168"/>
    </row>
    <row r="267" spans="1:7" x14ac:dyDescent="0.25">
      <c r="A267" s="174"/>
      <c r="B267" s="190"/>
      <c r="C267" s="193"/>
      <c r="D267" s="174"/>
      <c r="E267" s="204"/>
      <c r="F267" s="204"/>
      <c r="G267" s="168"/>
    </row>
    <row r="268" spans="1:7" x14ac:dyDescent="0.25">
      <c r="A268" s="174"/>
      <c r="B268" s="190"/>
      <c r="C268" s="193"/>
      <c r="D268" s="174"/>
      <c r="E268" s="204"/>
      <c r="F268" s="204"/>
      <c r="G268" s="168"/>
    </row>
    <row r="269" spans="1:7" x14ac:dyDescent="0.25">
      <c r="A269" s="174"/>
      <c r="B269" s="190"/>
      <c r="C269" s="193"/>
      <c r="D269" s="174"/>
      <c r="E269" s="204"/>
      <c r="F269" s="204"/>
      <c r="G269" s="168"/>
    </row>
    <row r="270" spans="1:7" x14ac:dyDescent="0.25">
      <c r="A270" s="183"/>
      <c r="B270" s="183"/>
      <c r="C270" s="183"/>
      <c r="D270" s="183"/>
      <c r="E270" s="183"/>
      <c r="F270" s="183"/>
      <c r="G270" s="183"/>
    </row>
    <row r="271" spans="1:7" x14ac:dyDescent="0.25">
      <c r="A271" s="174"/>
      <c r="B271" s="174"/>
      <c r="C271" s="193"/>
      <c r="D271" s="174"/>
      <c r="E271" s="168"/>
      <c r="F271" s="168"/>
      <c r="G271" s="168"/>
    </row>
    <row r="272" spans="1:7" x14ac:dyDescent="0.25">
      <c r="A272" s="174"/>
      <c r="B272" s="174"/>
      <c r="C272" s="193"/>
      <c r="D272" s="174"/>
      <c r="E272" s="168"/>
      <c r="F272" s="168"/>
      <c r="G272" s="168"/>
    </row>
    <row r="273" spans="1:7" x14ac:dyDescent="0.25">
      <c r="A273" s="174"/>
      <c r="B273" s="174"/>
      <c r="C273" s="193"/>
      <c r="D273" s="174"/>
      <c r="E273" s="168"/>
      <c r="F273" s="168"/>
      <c r="G273" s="168"/>
    </row>
    <row r="274" spans="1:7" x14ac:dyDescent="0.25">
      <c r="A274" s="174"/>
      <c r="B274" s="174"/>
      <c r="C274" s="193"/>
      <c r="D274" s="174"/>
      <c r="E274" s="168"/>
      <c r="F274" s="168"/>
      <c r="G274" s="168"/>
    </row>
    <row r="275" spans="1:7" x14ac:dyDescent="0.25">
      <c r="A275" s="174"/>
      <c r="B275" s="174"/>
      <c r="C275" s="193"/>
      <c r="D275" s="174"/>
      <c r="E275" s="168"/>
      <c r="F275" s="168"/>
      <c r="G275" s="168"/>
    </row>
    <row r="276" spans="1:7" x14ac:dyDescent="0.25">
      <c r="A276" s="174"/>
      <c r="B276" s="174"/>
      <c r="C276" s="193"/>
      <c r="D276" s="174"/>
      <c r="E276" s="168"/>
      <c r="F276" s="168"/>
      <c r="G276" s="168"/>
    </row>
    <row r="277" spans="1:7" x14ac:dyDescent="0.25">
      <c r="A277" s="183"/>
      <c r="B277" s="183"/>
      <c r="C277" s="183"/>
      <c r="D277" s="183"/>
      <c r="E277" s="183"/>
      <c r="F277" s="183"/>
      <c r="G277" s="183"/>
    </row>
    <row r="278" spans="1:7" x14ac:dyDescent="0.25">
      <c r="A278" s="174"/>
      <c r="B278" s="185"/>
      <c r="C278" s="174"/>
      <c r="D278" s="174"/>
      <c r="E278" s="192"/>
      <c r="F278" s="192"/>
      <c r="G278" s="192"/>
    </row>
    <row r="279" spans="1:7" x14ac:dyDescent="0.25">
      <c r="A279" s="174"/>
      <c r="B279" s="185"/>
      <c r="C279" s="174"/>
      <c r="D279" s="174"/>
      <c r="E279" s="192"/>
      <c r="F279" s="192"/>
      <c r="G279" s="192"/>
    </row>
    <row r="280" spans="1:7" x14ac:dyDescent="0.25">
      <c r="A280" s="174"/>
      <c r="B280" s="185"/>
      <c r="C280" s="174"/>
      <c r="D280" s="174"/>
      <c r="E280" s="192"/>
      <c r="F280" s="192"/>
      <c r="G280" s="192"/>
    </row>
    <row r="281" spans="1:7" x14ac:dyDescent="0.25">
      <c r="A281" s="174"/>
      <c r="B281" s="185"/>
      <c r="C281" s="174"/>
      <c r="D281" s="174"/>
      <c r="E281" s="192"/>
      <c r="F281" s="192"/>
      <c r="G281" s="192"/>
    </row>
    <row r="282" spans="1:7" x14ac:dyDescent="0.25">
      <c r="A282" s="174"/>
      <c r="B282" s="185"/>
      <c r="C282" s="174"/>
      <c r="D282" s="174"/>
      <c r="E282" s="192"/>
      <c r="F282" s="192"/>
      <c r="G282" s="192"/>
    </row>
    <row r="283" spans="1:7" x14ac:dyDescent="0.25">
      <c r="A283" s="174"/>
      <c r="B283" s="185"/>
      <c r="C283" s="174"/>
      <c r="D283" s="174"/>
      <c r="E283" s="192"/>
      <c r="F283" s="192"/>
      <c r="G283" s="192"/>
    </row>
    <row r="284" spans="1:7" x14ac:dyDescent="0.25">
      <c r="A284" s="174"/>
      <c r="B284" s="185"/>
      <c r="C284" s="174"/>
      <c r="D284" s="174"/>
      <c r="E284" s="192"/>
      <c r="F284" s="192"/>
      <c r="G284" s="192"/>
    </row>
    <row r="285" spans="1:7" x14ac:dyDescent="0.25">
      <c r="A285" s="174"/>
      <c r="B285" s="185"/>
      <c r="C285" s="174"/>
      <c r="D285" s="174"/>
      <c r="E285" s="192"/>
      <c r="F285" s="192"/>
      <c r="G285" s="192"/>
    </row>
    <row r="286" spans="1:7" x14ac:dyDescent="0.25">
      <c r="A286" s="174"/>
      <c r="B286" s="185"/>
      <c r="C286" s="174"/>
      <c r="D286" s="174"/>
      <c r="E286" s="192"/>
      <c r="F286" s="192"/>
      <c r="G286" s="192"/>
    </row>
    <row r="287" spans="1:7" x14ac:dyDescent="0.25">
      <c r="A287" s="174"/>
      <c r="B287" s="185"/>
      <c r="C287" s="174"/>
      <c r="D287" s="174"/>
      <c r="E287" s="192"/>
      <c r="F287" s="192"/>
      <c r="G287" s="192"/>
    </row>
    <row r="288" spans="1:7" x14ac:dyDescent="0.25">
      <c r="A288" s="174"/>
      <c r="B288" s="185"/>
      <c r="C288" s="174"/>
      <c r="D288" s="174"/>
      <c r="E288" s="192"/>
      <c r="F288" s="192"/>
      <c r="G288" s="192"/>
    </row>
    <row r="289" spans="1:7" x14ac:dyDescent="0.25">
      <c r="A289" s="174"/>
      <c r="B289" s="185"/>
      <c r="C289" s="174"/>
      <c r="D289" s="174"/>
      <c r="E289" s="192"/>
      <c r="F289" s="192"/>
      <c r="G289" s="192"/>
    </row>
    <row r="290" spans="1:7" x14ac:dyDescent="0.25">
      <c r="A290" s="174"/>
      <c r="B290" s="185"/>
      <c r="C290" s="174"/>
      <c r="D290" s="174"/>
      <c r="E290" s="192"/>
      <c r="F290" s="192"/>
      <c r="G290" s="192"/>
    </row>
    <row r="291" spans="1:7" x14ac:dyDescent="0.25">
      <c r="A291" s="174"/>
      <c r="B291" s="185"/>
      <c r="C291" s="174"/>
      <c r="D291" s="174"/>
      <c r="E291" s="192"/>
      <c r="F291" s="192"/>
      <c r="G291" s="192"/>
    </row>
    <row r="292" spans="1:7" x14ac:dyDescent="0.25">
      <c r="A292" s="174"/>
      <c r="B292" s="185"/>
      <c r="C292" s="174"/>
      <c r="D292" s="174"/>
      <c r="E292" s="192"/>
      <c r="F292" s="192"/>
      <c r="G292" s="192"/>
    </row>
    <row r="293" spans="1:7" x14ac:dyDescent="0.25">
      <c r="A293" s="174"/>
      <c r="B293" s="185"/>
      <c r="C293" s="174"/>
      <c r="D293" s="174"/>
      <c r="E293" s="192"/>
      <c r="F293" s="192"/>
      <c r="G293" s="192"/>
    </row>
    <row r="294" spans="1:7" x14ac:dyDescent="0.25">
      <c r="A294" s="174"/>
      <c r="B294" s="185"/>
      <c r="C294" s="174"/>
      <c r="D294" s="174"/>
      <c r="E294" s="192"/>
      <c r="F294" s="192"/>
      <c r="G294" s="192"/>
    </row>
    <row r="295" spans="1:7" x14ac:dyDescent="0.25">
      <c r="A295" s="174"/>
      <c r="B295" s="185"/>
      <c r="C295" s="174"/>
      <c r="D295" s="174"/>
      <c r="E295" s="192"/>
      <c r="F295" s="192"/>
      <c r="G295" s="192"/>
    </row>
    <row r="296" spans="1:7" x14ac:dyDescent="0.25">
      <c r="A296" s="174"/>
      <c r="B296" s="185"/>
      <c r="C296" s="174"/>
      <c r="D296" s="174"/>
      <c r="E296" s="192"/>
      <c r="F296" s="192"/>
      <c r="G296" s="192"/>
    </row>
    <row r="297" spans="1:7" x14ac:dyDescent="0.25">
      <c r="A297" s="174"/>
      <c r="B297" s="185"/>
      <c r="C297" s="174"/>
      <c r="D297" s="174"/>
      <c r="E297" s="192"/>
      <c r="F297" s="192"/>
      <c r="G297" s="192"/>
    </row>
    <row r="298" spans="1:7" x14ac:dyDescent="0.25">
      <c r="A298" s="174"/>
      <c r="B298" s="185"/>
      <c r="C298" s="174"/>
      <c r="D298" s="174"/>
      <c r="E298" s="192"/>
      <c r="F298" s="192"/>
      <c r="G298" s="192"/>
    </row>
    <row r="299" spans="1:7" x14ac:dyDescent="0.25">
      <c r="A299" s="174"/>
      <c r="B299" s="185"/>
      <c r="C299" s="174"/>
      <c r="D299" s="174"/>
      <c r="E299" s="192"/>
      <c r="F299" s="192"/>
      <c r="G299" s="192"/>
    </row>
    <row r="300" spans="1:7" x14ac:dyDescent="0.25">
      <c r="A300" s="183"/>
      <c r="B300" s="183"/>
      <c r="C300" s="183"/>
      <c r="D300" s="183"/>
      <c r="E300" s="183"/>
      <c r="F300" s="183"/>
      <c r="G300" s="183"/>
    </row>
    <row r="301" spans="1:7" x14ac:dyDescent="0.25">
      <c r="A301" s="174"/>
      <c r="B301" s="185"/>
      <c r="C301" s="174"/>
      <c r="D301" s="174"/>
      <c r="E301" s="192"/>
      <c r="F301" s="192"/>
      <c r="G301" s="192"/>
    </row>
    <row r="302" spans="1:7" x14ac:dyDescent="0.25">
      <c r="A302" s="174"/>
      <c r="B302" s="185"/>
      <c r="C302" s="174"/>
      <c r="D302" s="174"/>
      <c r="E302" s="192"/>
      <c r="F302" s="192"/>
      <c r="G302" s="192"/>
    </row>
    <row r="303" spans="1:7" x14ac:dyDescent="0.25">
      <c r="A303" s="174"/>
      <c r="B303" s="185"/>
      <c r="C303" s="174"/>
      <c r="D303" s="174"/>
      <c r="E303" s="192"/>
      <c r="F303" s="192"/>
      <c r="G303" s="192"/>
    </row>
    <row r="304" spans="1:7" x14ac:dyDescent="0.25">
      <c r="A304" s="174"/>
      <c r="B304" s="185"/>
      <c r="C304" s="174"/>
      <c r="D304" s="174"/>
      <c r="E304" s="192"/>
      <c r="F304" s="192"/>
      <c r="G304" s="192"/>
    </row>
    <row r="305" spans="1:7" x14ac:dyDescent="0.25">
      <c r="A305" s="174"/>
      <c r="B305" s="185"/>
      <c r="C305" s="174"/>
      <c r="D305" s="174"/>
      <c r="E305" s="192"/>
      <c r="F305" s="192"/>
      <c r="G305" s="192"/>
    </row>
    <row r="306" spans="1:7" x14ac:dyDescent="0.25">
      <c r="A306" s="174"/>
      <c r="B306" s="185"/>
      <c r="C306" s="174"/>
      <c r="D306" s="174"/>
      <c r="E306" s="192"/>
      <c r="F306" s="192"/>
      <c r="G306" s="192"/>
    </row>
    <row r="307" spans="1:7" x14ac:dyDescent="0.25">
      <c r="A307" s="174"/>
      <c r="B307" s="185"/>
      <c r="C307" s="174"/>
      <c r="D307" s="174"/>
      <c r="E307" s="192"/>
      <c r="F307" s="192"/>
      <c r="G307" s="192"/>
    </row>
    <row r="308" spans="1:7" x14ac:dyDescent="0.25">
      <c r="A308" s="174"/>
      <c r="B308" s="185"/>
      <c r="C308" s="174"/>
      <c r="D308" s="174"/>
      <c r="E308" s="192"/>
      <c r="F308" s="192"/>
      <c r="G308" s="192"/>
    </row>
    <row r="309" spans="1:7" x14ac:dyDescent="0.25">
      <c r="A309" s="174"/>
      <c r="B309" s="185"/>
      <c r="C309" s="174"/>
      <c r="D309" s="174"/>
      <c r="E309" s="192"/>
      <c r="F309" s="192"/>
      <c r="G309" s="192"/>
    </row>
    <row r="310" spans="1:7" x14ac:dyDescent="0.25">
      <c r="A310" s="174"/>
      <c r="B310" s="185"/>
      <c r="C310" s="174"/>
      <c r="D310" s="174"/>
      <c r="E310" s="192"/>
      <c r="F310" s="192"/>
      <c r="G310" s="192"/>
    </row>
    <row r="311" spans="1:7" x14ac:dyDescent="0.25">
      <c r="A311" s="174"/>
      <c r="B311" s="185"/>
      <c r="C311" s="174"/>
      <c r="D311" s="174"/>
      <c r="E311" s="192"/>
      <c r="F311" s="192"/>
      <c r="G311" s="192"/>
    </row>
    <row r="312" spans="1:7" x14ac:dyDescent="0.25">
      <c r="A312" s="174"/>
      <c r="B312" s="185"/>
      <c r="C312" s="174"/>
      <c r="D312" s="174"/>
      <c r="E312" s="192"/>
      <c r="F312" s="192"/>
      <c r="G312" s="192"/>
    </row>
    <row r="313" spans="1:7" x14ac:dyDescent="0.25">
      <c r="A313" s="174"/>
      <c r="B313" s="185"/>
      <c r="C313" s="174"/>
      <c r="D313" s="174"/>
      <c r="E313" s="192"/>
      <c r="F313" s="192"/>
      <c r="G313" s="192"/>
    </row>
    <row r="314" spans="1:7" x14ac:dyDescent="0.25">
      <c r="A314" s="183"/>
      <c r="B314" s="183"/>
      <c r="C314" s="183"/>
      <c r="D314" s="183"/>
      <c r="E314" s="183"/>
      <c r="F314" s="183"/>
      <c r="G314" s="183"/>
    </row>
    <row r="315" spans="1:7" x14ac:dyDescent="0.25">
      <c r="A315" s="174"/>
      <c r="B315" s="185"/>
      <c r="C315" s="174"/>
      <c r="D315" s="174"/>
      <c r="E315" s="192"/>
      <c r="F315" s="192"/>
      <c r="G315" s="192"/>
    </row>
    <row r="316" spans="1:7" x14ac:dyDescent="0.25">
      <c r="A316" s="174"/>
      <c r="B316" s="211"/>
      <c r="C316" s="174"/>
      <c r="D316" s="174"/>
      <c r="E316" s="192"/>
      <c r="F316" s="192"/>
      <c r="G316" s="192"/>
    </row>
    <row r="317" spans="1:7" x14ac:dyDescent="0.25">
      <c r="A317" s="174"/>
      <c r="B317" s="185"/>
      <c r="C317" s="174"/>
      <c r="D317" s="174"/>
      <c r="E317" s="192"/>
      <c r="F317" s="192"/>
      <c r="G317" s="192"/>
    </row>
    <row r="318" spans="1:7" x14ac:dyDescent="0.25">
      <c r="A318" s="174"/>
      <c r="B318" s="185"/>
      <c r="C318" s="174"/>
      <c r="D318" s="174"/>
      <c r="E318" s="192"/>
      <c r="F318" s="192"/>
      <c r="G318" s="192"/>
    </row>
    <row r="319" spans="1:7" x14ac:dyDescent="0.25">
      <c r="A319" s="174"/>
      <c r="B319" s="185"/>
      <c r="C319" s="174"/>
      <c r="D319" s="174"/>
      <c r="E319" s="192"/>
      <c r="F319" s="192"/>
      <c r="G319" s="192"/>
    </row>
    <row r="320" spans="1:7" x14ac:dyDescent="0.25">
      <c r="A320" s="174"/>
      <c r="B320" s="185"/>
      <c r="C320" s="174"/>
      <c r="D320" s="174"/>
      <c r="E320" s="192"/>
      <c r="F320" s="192"/>
      <c r="G320" s="192"/>
    </row>
    <row r="321" spans="1:7" x14ac:dyDescent="0.25">
      <c r="A321" s="174"/>
      <c r="B321" s="185"/>
      <c r="C321" s="174"/>
      <c r="D321" s="174"/>
      <c r="E321" s="192"/>
      <c r="F321" s="192"/>
      <c r="G321" s="192"/>
    </row>
    <row r="322" spans="1:7" x14ac:dyDescent="0.25">
      <c r="A322" s="174"/>
      <c r="B322" s="185"/>
      <c r="C322" s="174"/>
      <c r="D322" s="174"/>
      <c r="E322" s="192"/>
      <c r="F322" s="192"/>
      <c r="G322" s="192"/>
    </row>
    <row r="323" spans="1:7" x14ac:dyDescent="0.25">
      <c r="A323" s="174"/>
      <c r="B323" s="185"/>
      <c r="C323" s="174"/>
      <c r="D323" s="174"/>
      <c r="E323" s="192"/>
      <c r="F323" s="192"/>
      <c r="G323" s="192"/>
    </row>
    <row r="324" spans="1:7" x14ac:dyDescent="0.25">
      <c r="A324" s="183"/>
      <c r="B324" s="183"/>
      <c r="C324" s="183"/>
      <c r="D324" s="183"/>
      <c r="E324" s="183"/>
      <c r="F324" s="183"/>
      <c r="G324" s="183"/>
    </row>
    <row r="325" spans="1:7" x14ac:dyDescent="0.25">
      <c r="A325" s="174"/>
      <c r="B325" s="185"/>
      <c r="C325" s="174"/>
      <c r="D325" s="174"/>
      <c r="E325" s="192"/>
      <c r="F325" s="192"/>
      <c r="G325" s="192"/>
    </row>
    <row r="326" spans="1:7" x14ac:dyDescent="0.25">
      <c r="A326" s="174"/>
      <c r="B326" s="211"/>
      <c r="C326" s="174"/>
      <c r="D326" s="174"/>
      <c r="E326" s="192"/>
      <c r="F326" s="192"/>
      <c r="G326" s="192"/>
    </row>
    <row r="327" spans="1:7" x14ac:dyDescent="0.25">
      <c r="A327" s="174"/>
      <c r="B327" s="185"/>
      <c r="C327" s="174"/>
      <c r="D327" s="174"/>
      <c r="E327" s="192"/>
      <c r="F327" s="192"/>
      <c r="G327" s="192"/>
    </row>
    <row r="328" spans="1:7" x14ac:dyDescent="0.25">
      <c r="A328" s="174"/>
      <c r="B328" s="174"/>
      <c r="C328" s="174"/>
      <c r="D328" s="174"/>
      <c r="E328" s="192"/>
      <c r="F328" s="192"/>
      <c r="G328" s="192"/>
    </row>
    <row r="329" spans="1:7" x14ac:dyDescent="0.25">
      <c r="A329" s="174"/>
      <c r="B329" s="185"/>
      <c r="C329" s="174"/>
      <c r="D329" s="174"/>
      <c r="E329" s="192"/>
      <c r="F329" s="192"/>
      <c r="G329" s="192"/>
    </row>
    <row r="330" spans="1:7" x14ac:dyDescent="0.25">
      <c r="A330" s="174"/>
      <c r="B330" s="174"/>
      <c r="C330" s="193"/>
      <c r="D330" s="174"/>
      <c r="E330" s="168"/>
      <c r="F330" s="168"/>
      <c r="G330" s="168"/>
    </row>
    <row r="331" spans="1:7" x14ac:dyDescent="0.25">
      <c r="A331" s="174"/>
      <c r="B331" s="174"/>
      <c r="C331" s="193"/>
      <c r="D331" s="174"/>
      <c r="E331" s="168"/>
      <c r="F331" s="168"/>
      <c r="G331" s="168"/>
    </row>
    <row r="332" spans="1:7" x14ac:dyDescent="0.25">
      <c r="A332" s="174"/>
      <c r="B332" s="174"/>
      <c r="C332" s="193"/>
      <c r="D332" s="174"/>
      <c r="E332" s="168"/>
      <c r="F332" s="168"/>
      <c r="G332" s="168"/>
    </row>
    <row r="333" spans="1:7" x14ac:dyDescent="0.25">
      <c r="A333" s="174"/>
      <c r="B333" s="174"/>
      <c r="C333" s="193"/>
      <c r="D333" s="174"/>
      <c r="E333" s="168"/>
      <c r="F333" s="168"/>
      <c r="G333" s="168"/>
    </row>
    <row r="334" spans="1:7" x14ac:dyDescent="0.25">
      <c r="A334" s="174"/>
      <c r="B334" s="174"/>
      <c r="C334" s="193"/>
      <c r="D334" s="174"/>
      <c r="E334" s="168"/>
      <c r="F334" s="168"/>
      <c r="G334" s="168"/>
    </row>
    <row r="335" spans="1:7" x14ac:dyDescent="0.25">
      <c r="A335" s="174"/>
      <c r="B335" s="174"/>
      <c r="C335" s="193"/>
      <c r="D335" s="174"/>
      <c r="E335" s="168"/>
      <c r="F335" s="168"/>
      <c r="G335" s="168"/>
    </row>
    <row r="336" spans="1:7" x14ac:dyDescent="0.25">
      <c r="A336" s="174"/>
      <c r="B336" s="174"/>
      <c r="C336" s="193"/>
      <c r="D336" s="174"/>
      <c r="E336" s="168"/>
      <c r="F336" s="168"/>
      <c r="G336" s="168"/>
    </row>
    <row r="337" spans="1:7" x14ac:dyDescent="0.25">
      <c r="A337" s="174"/>
      <c r="B337" s="174"/>
      <c r="C337" s="193"/>
      <c r="D337" s="174"/>
      <c r="E337" s="168"/>
      <c r="F337" s="168"/>
      <c r="G337" s="168"/>
    </row>
    <row r="338" spans="1:7" x14ac:dyDescent="0.25">
      <c r="A338" s="174"/>
      <c r="B338" s="174"/>
      <c r="C338" s="193"/>
      <c r="D338" s="174"/>
      <c r="E338" s="168"/>
      <c r="F338" s="168"/>
      <c r="G338" s="168"/>
    </row>
    <row r="339" spans="1:7" x14ac:dyDescent="0.25">
      <c r="A339" s="174"/>
      <c r="B339" s="174"/>
      <c r="C339" s="193"/>
      <c r="D339" s="174"/>
      <c r="E339" s="168"/>
      <c r="F339" s="168"/>
      <c r="G339" s="168"/>
    </row>
    <row r="340" spans="1:7" x14ac:dyDescent="0.25">
      <c r="A340" s="174"/>
      <c r="B340" s="174"/>
      <c r="C340" s="193"/>
      <c r="D340" s="174"/>
      <c r="E340" s="168"/>
      <c r="F340" s="168"/>
      <c r="G340" s="168"/>
    </row>
    <row r="341" spans="1:7" x14ac:dyDescent="0.25">
      <c r="A341" s="174"/>
      <c r="B341" s="174"/>
      <c r="C341" s="193"/>
      <c r="D341" s="174"/>
      <c r="E341" s="168"/>
      <c r="F341" s="168"/>
      <c r="G341" s="168"/>
    </row>
    <row r="342" spans="1:7" x14ac:dyDescent="0.25">
      <c r="A342" s="174"/>
      <c r="B342" s="174"/>
      <c r="C342" s="193"/>
      <c r="D342" s="174"/>
      <c r="E342" s="168"/>
      <c r="F342" s="168"/>
      <c r="G342" s="168"/>
    </row>
    <row r="343" spans="1:7" x14ac:dyDescent="0.25">
      <c r="A343" s="174"/>
      <c r="B343" s="174"/>
      <c r="C343" s="193"/>
      <c r="D343" s="174"/>
      <c r="E343" s="168"/>
      <c r="F343" s="168"/>
      <c r="G343" s="168"/>
    </row>
    <row r="344" spans="1:7" x14ac:dyDescent="0.25">
      <c r="A344" s="174"/>
      <c r="B344" s="174"/>
      <c r="C344" s="193"/>
      <c r="D344" s="174"/>
      <c r="E344" s="168"/>
      <c r="F344" s="168"/>
      <c r="G344" s="168"/>
    </row>
    <row r="345" spans="1:7" x14ac:dyDescent="0.25">
      <c r="A345" s="174"/>
      <c r="B345" s="174"/>
      <c r="C345" s="193"/>
      <c r="D345" s="174"/>
      <c r="E345" s="168"/>
      <c r="F345" s="168"/>
      <c r="G345" s="168"/>
    </row>
    <row r="346" spans="1:7" x14ac:dyDescent="0.25">
      <c r="A346" s="174"/>
      <c r="B346" s="174"/>
      <c r="C346" s="193"/>
      <c r="D346" s="174"/>
      <c r="E346" s="168"/>
      <c r="F346" s="168"/>
      <c r="G346" s="168"/>
    </row>
    <row r="347" spans="1:7" x14ac:dyDescent="0.25">
      <c r="A347" s="174"/>
      <c r="B347" s="174"/>
      <c r="C347" s="193"/>
      <c r="D347" s="174"/>
      <c r="E347" s="168"/>
      <c r="F347" s="168"/>
      <c r="G347" s="168"/>
    </row>
    <row r="348" spans="1:7" x14ac:dyDescent="0.25">
      <c r="A348" s="174"/>
      <c r="B348" s="174"/>
      <c r="C348" s="193"/>
      <c r="D348" s="174"/>
      <c r="E348" s="168"/>
      <c r="F348" s="168"/>
      <c r="G348" s="168"/>
    </row>
    <row r="349" spans="1:7" x14ac:dyDescent="0.25">
      <c r="A349" s="174"/>
      <c r="B349" s="174"/>
      <c r="C349" s="193"/>
      <c r="D349" s="174"/>
      <c r="E349" s="168"/>
      <c r="F349" s="168"/>
      <c r="G349" s="168"/>
    </row>
    <row r="350" spans="1:7" x14ac:dyDescent="0.25">
      <c r="A350" s="174"/>
      <c r="B350" s="174"/>
      <c r="C350" s="193"/>
      <c r="D350" s="174"/>
      <c r="E350" s="168"/>
      <c r="F350" s="168"/>
      <c r="G350" s="168"/>
    </row>
    <row r="351" spans="1:7" x14ac:dyDescent="0.25">
      <c r="A351" s="174"/>
      <c r="B351" s="174"/>
      <c r="C351" s="193"/>
      <c r="D351" s="174"/>
      <c r="E351" s="168"/>
      <c r="F351" s="168"/>
      <c r="G351" s="168"/>
    </row>
    <row r="352" spans="1:7" x14ac:dyDescent="0.25">
      <c r="A352" s="174"/>
      <c r="B352" s="174"/>
      <c r="C352" s="193"/>
      <c r="D352" s="174"/>
      <c r="E352" s="168"/>
      <c r="F352" s="168"/>
      <c r="G352" s="168"/>
    </row>
    <row r="353" spans="1:7" x14ac:dyDescent="0.25">
      <c r="A353" s="174"/>
      <c r="B353" s="174"/>
      <c r="C353" s="193"/>
      <c r="D353" s="174"/>
      <c r="E353" s="168"/>
      <c r="F353" s="168"/>
      <c r="G353" s="168"/>
    </row>
    <row r="354" spans="1:7" x14ac:dyDescent="0.25">
      <c r="A354" s="174"/>
      <c r="B354" s="174"/>
      <c r="C354" s="193"/>
      <c r="D354" s="174"/>
      <c r="E354" s="168"/>
      <c r="F354" s="168"/>
      <c r="G354" s="168"/>
    </row>
    <row r="355" spans="1:7" x14ac:dyDescent="0.25">
      <c r="A355" s="174"/>
      <c r="B355" s="174"/>
      <c r="C355" s="193"/>
      <c r="D355" s="174"/>
      <c r="E355" s="168"/>
      <c r="F355" s="168"/>
      <c r="G355" s="168"/>
    </row>
    <row r="356" spans="1:7" x14ac:dyDescent="0.25">
      <c r="A356" s="174"/>
      <c r="B356" s="174"/>
      <c r="C356" s="193"/>
      <c r="D356" s="174"/>
      <c r="E356" s="168"/>
      <c r="F356" s="168"/>
      <c r="G356" s="168"/>
    </row>
    <row r="357" spans="1:7" x14ac:dyDescent="0.25">
      <c r="A357" s="174"/>
      <c r="B357" s="174"/>
      <c r="C357" s="193"/>
      <c r="D357" s="174"/>
      <c r="E357" s="168"/>
      <c r="F357" s="168"/>
      <c r="G357" s="168"/>
    </row>
    <row r="358" spans="1:7" x14ac:dyDescent="0.25">
      <c r="A358" s="174"/>
      <c r="B358" s="174"/>
      <c r="C358" s="193"/>
      <c r="D358" s="174"/>
      <c r="E358" s="168"/>
      <c r="F358" s="168"/>
      <c r="G358" s="168"/>
    </row>
    <row r="359" spans="1:7" x14ac:dyDescent="0.25">
      <c r="A359" s="174"/>
      <c r="B359" s="174"/>
      <c r="C359" s="193"/>
      <c r="D359" s="174"/>
      <c r="E359" s="168"/>
      <c r="F359" s="168"/>
      <c r="G359" s="168"/>
    </row>
    <row r="360" spans="1:7" x14ac:dyDescent="0.25">
      <c r="A360" s="174"/>
      <c r="B360" s="174"/>
      <c r="C360" s="193"/>
      <c r="D360" s="174"/>
      <c r="E360" s="168"/>
      <c r="F360" s="168"/>
      <c r="G360" s="168"/>
    </row>
    <row r="361" spans="1:7" x14ac:dyDescent="0.25">
      <c r="A361" s="174"/>
      <c r="B361" s="174"/>
      <c r="C361" s="193"/>
      <c r="D361" s="174"/>
      <c r="E361" s="168"/>
      <c r="F361" s="168"/>
      <c r="G361" s="168"/>
    </row>
    <row r="362" spans="1:7" x14ac:dyDescent="0.25">
      <c r="A362" s="174"/>
      <c r="B362" s="174"/>
      <c r="C362" s="193"/>
      <c r="D362" s="174"/>
      <c r="E362" s="168"/>
      <c r="F362" s="168"/>
      <c r="G362" s="168"/>
    </row>
    <row r="363" spans="1:7" x14ac:dyDescent="0.25">
      <c r="A363" s="174"/>
      <c r="B363" s="174"/>
      <c r="C363" s="193"/>
      <c r="D363" s="174"/>
      <c r="E363" s="168"/>
      <c r="F363" s="168"/>
      <c r="G363" s="168"/>
    </row>
    <row r="364" spans="1:7" x14ac:dyDescent="0.25">
      <c r="A364" s="174"/>
      <c r="B364" s="174"/>
      <c r="C364" s="193"/>
      <c r="D364" s="174"/>
      <c r="E364" s="168"/>
      <c r="F364" s="168"/>
      <c r="G364" s="168"/>
    </row>
    <row r="365" spans="1:7" x14ac:dyDescent="0.25">
      <c r="A365" s="174"/>
      <c r="B365" s="174"/>
      <c r="C365" s="193"/>
      <c r="D365" s="174"/>
      <c r="E365" s="168"/>
      <c r="F365" s="168"/>
      <c r="G365" s="168"/>
    </row>
    <row r="366" spans="1:7" x14ac:dyDescent="0.25">
      <c r="A366" s="174"/>
      <c r="B366" s="174"/>
      <c r="C366" s="193"/>
      <c r="D366" s="174"/>
      <c r="E366" s="168"/>
      <c r="F366" s="168"/>
      <c r="G366" s="168"/>
    </row>
    <row r="367" spans="1:7" x14ac:dyDescent="0.25">
      <c r="A367" s="174"/>
      <c r="B367" s="174"/>
      <c r="C367" s="193"/>
      <c r="D367" s="174"/>
      <c r="E367" s="168"/>
      <c r="F367" s="168"/>
      <c r="G367" s="168"/>
    </row>
    <row r="368" spans="1:7" x14ac:dyDescent="0.25">
      <c r="A368" s="174"/>
      <c r="B368" s="174"/>
      <c r="C368" s="193"/>
      <c r="D368" s="174"/>
      <c r="E368" s="168"/>
      <c r="F368" s="168"/>
      <c r="G368" s="168"/>
    </row>
    <row r="369" spans="1:7" x14ac:dyDescent="0.25">
      <c r="A369" s="174"/>
      <c r="B369" s="174"/>
      <c r="C369" s="193"/>
      <c r="D369" s="174"/>
      <c r="E369" s="168"/>
      <c r="F369" s="168"/>
      <c r="G369" s="168"/>
    </row>
    <row r="370" spans="1:7" x14ac:dyDescent="0.25">
      <c r="A370" s="174"/>
      <c r="B370" s="174"/>
      <c r="C370" s="193"/>
      <c r="D370" s="174"/>
      <c r="E370" s="168"/>
      <c r="F370" s="168"/>
      <c r="G370" s="168"/>
    </row>
    <row r="371" spans="1:7" x14ac:dyDescent="0.25">
      <c r="A371" s="174"/>
      <c r="B371" s="174"/>
      <c r="C371" s="193"/>
      <c r="D371" s="174"/>
      <c r="E371" s="168"/>
      <c r="F371" s="168"/>
      <c r="G371" s="168"/>
    </row>
    <row r="372" spans="1:7" x14ac:dyDescent="0.25">
      <c r="A372" s="174"/>
      <c r="B372" s="174"/>
      <c r="C372" s="193"/>
      <c r="D372" s="174"/>
      <c r="E372" s="168"/>
      <c r="F372" s="168"/>
      <c r="G372" s="168"/>
    </row>
    <row r="373" spans="1:7" x14ac:dyDescent="0.25">
      <c r="A373" s="174"/>
      <c r="B373" s="174"/>
      <c r="C373" s="193"/>
      <c r="D373" s="174"/>
      <c r="E373" s="168"/>
      <c r="F373" s="168"/>
      <c r="G373" s="168"/>
    </row>
    <row r="374" spans="1:7" x14ac:dyDescent="0.25">
      <c r="A374" s="174"/>
      <c r="B374" s="174"/>
      <c r="C374" s="193"/>
      <c r="D374" s="174"/>
      <c r="E374" s="168"/>
      <c r="F374" s="168"/>
      <c r="G374" s="168"/>
    </row>
    <row r="375" spans="1:7" x14ac:dyDescent="0.25">
      <c r="A375" s="174"/>
      <c r="B375" s="174"/>
      <c r="C375" s="193"/>
      <c r="D375" s="174"/>
      <c r="E375" s="168"/>
      <c r="F375" s="168"/>
      <c r="G375" s="168"/>
    </row>
    <row r="376" spans="1:7" x14ac:dyDescent="0.25">
      <c r="A376" s="174"/>
      <c r="B376" s="174"/>
      <c r="C376" s="193"/>
      <c r="D376" s="174"/>
      <c r="E376" s="168"/>
      <c r="F376" s="168"/>
      <c r="G376" s="168"/>
    </row>
    <row r="377" spans="1:7" x14ac:dyDescent="0.25">
      <c r="A377" s="174"/>
      <c r="B377" s="174"/>
      <c r="C377" s="193"/>
      <c r="D377" s="174"/>
      <c r="E377" s="168"/>
      <c r="F377" s="168"/>
      <c r="G377" s="168"/>
    </row>
    <row r="378" spans="1:7" x14ac:dyDescent="0.25">
      <c r="A378" s="174"/>
      <c r="B378" s="174"/>
      <c r="C378" s="193"/>
      <c r="D378" s="174"/>
      <c r="E378" s="168"/>
      <c r="F378" s="168"/>
      <c r="G378" s="168"/>
    </row>
    <row r="379" spans="1:7" x14ac:dyDescent="0.25">
      <c r="A379" s="174"/>
      <c r="B379" s="174"/>
      <c r="C379" s="193"/>
      <c r="D379" s="174"/>
      <c r="E379" s="168"/>
      <c r="F379" s="168"/>
      <c r="G379" s="168"/>
    </row>
    <row r="380" spans="1:7" ht="18.75" x14ac:dyDescent="0.25">
      <c r="A380" s="199"/>
      <c r="B380" s="200"/>
      <c r="C380" s="199"/>
      <c r="D380" s="199"/>
      <c r="E380" s="199"/>
      <c r="F380" s="199"/>
      <c r="G380" s="199"/>
    </row>
    <row r="381" spans="1:7" x14ac:dyDescent="0.25">
      <c r="A381" s="183"/>
      <c r="B381" s="183"/>
      <c r="C381" s="183"/>
      <c r="D381" s="183"/>
      <c r="E381" s="183"/>
      <c r="F381" s="183"/>
      <c r="G381" s="183"/>
    </row>
    <row r="382" spans="1:7" x14ac:dyDescent="0.25">
      <c r="A382" s="174"/>
      <c r="B382" s="174"/>
      <c r="C382" s="191"/>
      <c r="D382" s="187"/>
      <c r="E382" s="187"/>
      <c r="F382" s="213"/>
      <c r="G382" s="213"/>
    </row>
    <row r="383" spans="1:7" x14ac:dyDescent="0.25">
      <c r="A383" s="187"/>
      <c r="B383" s="174"/>
      <c r="C383" s="174"/>
      <c r="D383" s="187"/>
      <c r="E383" s="187"/>
      <c r="F383" s="213"/>
      <c r="G383" s="213"/>
    </row>
    <row r="384" spans="1:7" x14ac:dyDescent="0.25">
      <c r="A384" s="174"/>
      <c r="B384" s="174"/>
      <c r="C384" s="174"/>
      <c r="D384" s="187"/>
      <c r="E384" s="187"/>
      <c r="F384" s="213"/>
      <c r="G384" s="213"/>
    </row>
    <row r="385" spans="1:7" x14ac:dyDescent="0.25">
      <c r="A385" s="174"/>
      <c r="B385" s="185"/>
      <c r="C385" s="191"/>
      <c r="D385" s="191"/>
      <c r="E385" s="187"/>
      <c r="F385" s="184"/>
      <c r="G385" s="184"/>
    </row>
    <row r="386" spans="1:7" x14ac:dyDescent="0.25">
      <c r="A386" s="174"/>
      <c r="B386" s="185"/>
      <c r="C386" s="191"/>
      <c r="D386" s="191"/>
      <c r="E386" s="187"/>
      <c r="F386" s="184"/>
      <c r="G386" s="184"/>
    </row>
    <row r="387" spans="1:7" x14ac:dyDescent="0.25">
      <c r="A387" s="174"/>
      <c r="B387" s="185"/>
      <c r="C387" s="191"/>
      <c r="D387" s="191"/>
      <c r="E387" s="187"/>
      <c r="F387" s="184"/>
      <c r="G387" s="184"/>
    </row>
    <row r="388" spans="1:7" x14ac:dyDescent="0.25">
      <c r="A388" s="174"/>
      <c r="B388" s="185"/>
      <c r="C388" s="191"/>
      <c r="D388" s="191"/>
      <c r="E388" s="187"/>
      <c r="F388" s="184"/>
      <c r="G388" s="184"/>
    </row>
    <row r="389" spans="1:7" x14ac:dyDescent="0.25">
      <c r="A389" s="174"/>
      <c r="B389" s="185"/>
      <c r="C389" s="191"/>
      <c r="D389" s="191"/>
      <c r="E389" s="187"/>
      <c r="F389" s="184"/>
      <c r="G389" s="184"/>
    </row>
    <row r="390" spans="1:7" x14ac:dyDescent="0.25">
      <c r="A390" s="174"/>
      <c r="B390" s="185"/>
      <c r="C390" s="191"/>
      <c r="D390" s="191"/>
      <c r="E390" s="187"/>
      <c r="F390" s="184"/>
      <c r="G390" s="184"/>
    </row>
    <row r="391" spans="1:7" x14ac:dyDescent="0.25">
      <c r="A391" s="174"/>
      <c r="B391" s="185"/>
      <c r="C391" s="191"/>
      <c r="D391" s="191"/>
      <c r="E391" s="187"/>
      <c r="F391" s="184"/>
      <c r="G391" s="184"/>
    </row>
    <row r="392" spans="1:7" x14ac:dyDescent="0.25">
      <c r="A392" s="174"/>
      <c r="B392" s="185"/>
      <c r="C392" s="191"/>
      <c r="D392" s="203"/>
      <c r="E392" s="187"/>
      <c r="F392" s="184"/>
      <c r="G392" s="184"/>
    </row>
    <row r="393" spans="1:7" x14ac:dyDescent="0.25">
      <c r="A393" s="174"/>
      <c r="B393" s="185"/>
      <c r="C393" s="191"/>
      <c r="D393" s="203"/>
      <c r="E393" s="187"/>
      <c r="F393" s="184"/>
      <c r="G393" s="184"/>
    </row>
    <row r="394" spans="1:7" x14ac:dyDescent="0.25">
      <c r="A394" s="174"/>
      <c r="B394" s="185"/>
      <c r="C394" s="191"/>
      <c r="D394" s="203"/>
      <c r="E394" s="185"/>
      <c r="F394" s="184"/>
      <c r="G394" s="184"/>
    </row>
    <row r="395" spans="1:7" x14ac:dyDescent="0.25">
      <c r="A395" s="174"/>
      <c r="B395" s="185"/>
      <c r="C395" s="191"/>
      <c r="D395" s="203"/>
      <c r="E395" s="185"/>
      <c r="F395" s="184"/>
      <c r="G395" s="184"/>
    </row>
    <row r="396" spans="1:7" x14ac:dyDescent="0.25">
      <c r="A396" s="174"/>
      <c r="B396" s="185"/>
      <c r="C396" s="191"/>
      <c r="D396" s="203"/>
      <c r="E396" s="185"/>
      <c r="F396" s="184"/>
      <c r="G396" s="184"/>
    </row>
    <row r="397" spans="1:7" x14ac:dyDescent="0.25">
      <c r="A397" s="174"/>
      <c r="B397" s="185"/>
      <c r="C397" s="191"/>
      <c r="D397" s="203"/>
      <c r="E397" s="185"/>
      <c r="F397" s="184"/>
      <c r="G397" s="184"/>
    </row>
    <row r="398" spans="1:7" x14ac:dyDescent="0.25">
      <c r="A398" s="174"/>
      <c r="B398" s="185"/>
      <c r="C398" s="191"/>
      <c r="D398" s="203"/>
      <c r="E398" s="185"/>
      <c r="F398" s="184"/>
      <c r="G398" s="184"/>
    </row>
    <row r="399" spans="1:7" x14ac:dyDescent="0.25">
      <c r="A399" s="174"/>
      <c r="B399" s="185"/>
      <c r="C399" s="191"/>
      <c r="D399" s="203"/>
      <c r="E399" s="185"/>
      <c r="F399" s="184"/>
      <c r="G399" s="184"/>
    </row>
    <row r="400" spans="1:7" x14ac:dyDescent="0.25">
      <c r="A400" s="174"/>
      <c r="B400" s="185"/>
      <c r="C400" s="191"/>
      <c r="D400" s="203"/>
      <c r="E400" s="174"/>
      <c r="F400" s="184"/>
      <c r="G400" s="184"/>
    </row>
    <row r="401" spans="1:7" x14ac:dyDescent="0.25">
      <c r="A401" s="174"/>
      <c r="B401" s="185"/>
      <c r="C401" s="191"/>
      <c r="D401" s="203"/>
      <c r="E401" s="204"/>
      <c r="F401" s="184"/>
      <c r="G401" s="184"/>
    </row>
    <row r="402" spans="1:7" x14ac:dyDescent="0.25">
      <c r="A402" s="174"/>
      <c r="B402" s="185"/>
      <c r="C402" s="191"/>
      <c r="D402" s="203"/>
      <c r="E402" s="204"/>
      <c r="F402" s="184"/>
      <c r="G402" s="184"/>
    </row>
    <row r="403" spans="1:7" x14ac:dyDescent="0.25">
      <c r="A403" s="174"/>
      <c r="B403" s="185"/>
      <c r="C403" s="191"/>
      <c r="D403" s="203"/>
      <c r="E403" s="204"/>
      <c r="F403" s="184"/>
      <c r="G403" s="184"/>
    </row>
    <row r="404" spans="1:7" x14ac:dyDescent="0.25">
      <c r="A404" s="174"/>
      <c r="B404" s="185"/>
      <c r="C404" s="191"/>
      <c r="D404" s="203"/>
      <c r="E404" s="204"/>
      <c r="F404" s="184"/>
      <c r="G404" s="184"/>
    </row>
    <row r="405" spans="1:7" x14ac:dyDescent="0.25">
      <c r="A405" s="174"/>
      <c r="B405" s="185"/>
      <c r="C405" s="191"/>
      <c r="D405" s="203"/>
      <c r="E405" s="204"/>
      <c r="F405" s="184"/>
      <c r="G405" s="184"/>
    </row>
    <row r="406" spans="1:7" x14ac:dyDescent="0.25">
      <c r="A406" s="174"/>
      <c r="B406" s="185"/>
      <c r="C406" s="191"/>
      <c r="D406" s="203"/>
      <c r="E406" s="204"/>
      <c r="F406" s="184"/>
      <c r="G406" s="184"/>
    </row>
    <row r="407" spans="1:7" x14ac:dyDescent="0.25">
      <c r="A407" s="174"/>
      <c r="B407" s="185"/>
      <c r="C407" s="191"/>
      <c r="D407" s="203"/>
      <c r="E407" s="204"/>
      <c r="F407" s="184"/>
      <c r="G407" s="184"/>
    </row>
    <row r="408" spans="1:7" x14ac:dyDescent="0.25">
      <c r="A408" s="174"/>
      <c r="B408" s="185"/>
      <c r="C408" s="191"/>
      <c r="D408" s="203"/>
      <c r="E408" s="204"/>
      <c r="F408" s="184"/>
      <c r="G408" s="184"/>
    </row>
    <row r="409" spans="1:7" x14ac:dyDescent="0.25">
      <c r="A409" s="174"/>
      <c r="B409" s="205"/>
      <c r="C409" s="206"/>
      <c r="D409" s="207"/>
      <c r="E409" s="204"/>
      <c r="F409" s="208"/>
      <c r="G409" s="208"/>
    </row>
    <row r="410" spans="1:7" x14ac:dyDescent="0.25">
      <c r="A410" s="183"/>
      <c r="B410" s="183"/>
      <c r="C410" s="183"/>
      <c r="D410" s="183"/>
      <c r="E410" s="183"/>
      <c r="F410" s="183"/>
      <c r="G410" s="183"/>
    </row>
    <row r="411" spans="1:7" x14ac:dyDescent="0.25">
      <c r="A411" s="174"/>
      <c r="B411" s="174"/>
      <c r="C411" s="193"/>
      <c r="D411" s="174"/>
      <c r="E411" s="174"/>
      <c r="F411" s="174"/>
      <c r="G411" s="174"/>
    </row>
    <row r="412" spans="1:7" x14ac:dyDescent="0.25">
      <c r="A412" s="174"/>
      <c r="B412" s="174"/>
      <c r="C412" s="174"/>
      <c r="D412" s="174"/>
      <c r="E412" s="174"/>
      <c r="F412" s="174"/>
      <c r="G412" s="174"/>
    </row>
    <row r="413" spans="1:7" x14ac:dyDescent="0.25">
      <c r="A413" s="174"/>
      <c r="B413" s="185"/>
      <c r="C413" s="174"/>
      <c r="D413" s="174"/>
      <c r="E413" s="174"/>
      <c r="F413" s="174"/>
      <c r="G413" s="174"/>
    </row>
    <row r="414" spans="1:7" x14ac:dyDescent="0.25">
      <c r="A414" s="174"/>
      <c r="B414" s="174"/>
      <c r="C414" s="191"/>
      <c r="D414" s="203"/>
      <c r="E414" s="174"/>
      <c r="F414" s="184"/>
      <c r="G414" s="184"/>
    </row>
    <row r="415" spans="1:7" x14ac:dyDescent="0.25">
      <c r="A415" s="174"/>
      <c r="B415" s="174"/>
      <c r="C415" s="191"/>
      <c r="D415" s="203"/>
      <c r="E415" s="174"/>
      <c r="F415" s="184"/>
      <c r="G415" s="184"/>
    </row>
    <row r="416" spans="1:7" x14ac:dyDescent="0.25">
      <c r="A416" s="174"/>
      <c r="B416" s="174"/>
      <c r="C416" s="191"/>
      <c r="D416" s="203"/>
      <c r="E416" s="174"/>
      <c r="F416" s="184"/>
      <c r="G416" s="184"/>
    </row>
    <row r="417" spans="1:7" x14ac:dyDescent="0.25">
      <c r="A417" s="174"/>
      <c r="B417" s="174"/>
      <c r="C417" s="191"/>
      <c r="D417" s="203"/>
      <c r="E417" s="174"/>
      <c r="F417" s="184"/>
      <c r="G417" s="184"/>
    </row>
    <row r="418" spans="1:7" x14ac:dyDescent="0.25">
      <c r="A418" s="174"/>
      <c r="B418" s="174"/>
      <c r="C418" s="191"/>
      <c r="D418" s="203"/>
      <c r="E418" s="174"/>
      <c r="F418" s="184"/>
      <c r="G418" s="184"/>
    </row>
    <row r="419" spans="1:7" x14ac:dyDescent="0.25">
      <c r="A419" s="174"/>
      <c r="B419" s="174"/>
      <c r="C419" s="191"/>
      <c r="D419" s="203"/>
      <c r="E419" s="174"/>
      <c r="F419" s="184"/>
      <c r="G419" s="184"/>
    </row>
    <row r="420" spans="1:7" x14ac:dyDescent="0.25">
      <c r="A420" s="174"/>
      <c r="B420" s="174"/>
      <c r="C420" s="191"/>
      <c r="D420" s="203"/>
      <c r="E420" s="174"/>
      <c r="F420" s="184"/>
      <c r="G420" s="184"/>
    </row>
    <row r="421" spans="1:7" x14ac:dyDescent="0.25">
      <c r="A421" s="174"/>
      <c r="B421" s="174"/>
      <c r="C421" s="191"/>
      <c r="D421" s="203"/>
      <c r="E421" s="174"/>
      <c r="F421" s="184"/>
      <c r="G421" s="184"/>
    </row>
    <row r="422" spans="1:7" x14ac:dyDescent="0.25">
      <c r="A422" s="174"/>
      <c r="B422" s="205"/>
      <c r="C422" s="191"/>
      <c r="D422" s="203"/>
      <c r="E422" s="174"/>
      <c r="F422" s="193"/>
      <c r="G422" s="193"/>
    </row>
    <row r="423" spans="1:7" x14ac:dyDescent="0.25">
      <c r="A423" s="174"/>
      <c r="B423" s="190"/>
      <c r="C423" s="191"/>
      <c r="D423" s="203"/>
      <c r="E423" s="174"/>
      <c r="F423" s="184"/>
      <c r="G423" s="184"/>
    </row>
    <row r="424" spans="1:7" x14ac:dyDescent="0.25">
      <c r="A424" s="174"/>
      <c r="B424" s="190"/>
      <c r="C424" s="191"/>
      <c r="D424" s="203"/>
      <c r="E424" s="174"/>
      <c r="F424" s="184"/>
      <c r="G424" s="184"/>
    </row>
    <row r="425" spans="1:7" x14ac:dyDescent="0.25">
      <c r="A425" s="174"/>
      <c r="B425" s="190"/>
      <c r="C425" s="191"/>
      <c r="D425" s="203"/>
      <c r="E425" s="174"/>
      <c r="F425" s="184"/>
      <c r="G425" s="184"/>
    </row>
    <row r="426" spans="1:7" x14ac:dyDescent="0.25">
      <c r="A426" s="174"/>
      <c r="B426" s="190"/>
      <c r="C426" s="191"/>
      <c r="D426" s="203"/>
      <c r="E426" s="174"/>
      <c r="F426" s="184"/>
      <c r="G426" s="184"/>
    </row>
    <row r="427" spans="1:7" x14ac:dyDescent="0.25">
      <c r="A427" s="174"/>
      <c r="B427" s="190"/>
      <c r="C427" s="191"/>
      <c r="D427" s="203"/>
      <c r="E427" s="174"/>
      <c r="F427" s="184"/>
      <c r="G427" s="184"/>
    </row>
    <row r="428" spans="1:7" x14ac:dyDescent="0.25">
      <c r="A428" s="174"/>
      <c r="B428" s="190"/>
      <c r="C428" s="191"/>
      <c r="D428" s="203"/>
      <c r="E428" s="174"/>
      <c r="F428" s="184"/>
      <c r="G428" s="184"/>
    </row>
    <row r="429" spans="1:7" x14ac:dyDescent="0.25">
      <c r="A429" s="174"/>
      <c r="B429" s="190"/>
      <c r="C429" s="174"/>
      <c r="D429" s="174"/>
      <c r="E429" s="174"/>
      <c r="F429" s="209"/>
      <c r="G429" s="209"/>
    </row>
    <row r="430" spans="1:7" x14ac:dyDescent="0.25">
      <c r="A430" s="174"/>
      <c r="B430" s="190"/>
      <c r="C430" s="174"/>
      <c r="D430" s="174"/>
      <c r="E430" s="174"/>
      <c r="F430" s="209"/>
      <c r="G430" s="209"/>
    </row>
    <row r="431" spans="1:7" x14ac:dyDescent="0.25">
      <c r="A431" s="174"/>
      <c r="B431" s="190"/>
      <c r="C431" s="174"/>
      <c r="D431" s="174"/>
      <c r="E431" s="174"/>
      <c r="F431" s="204"/>
      <c r="G431" s="204"/>
    </row>
    <row r="432" spans="1:7" x14ac:dyDescent="0.25">
      <c r="A432" s="183"/>
      <c r="B432" s="183"/>
      <c r="C432" s="183"/>
      <c r="D432" s="183"/>
      <c r="E432" s="183"/>
      <c r="F432" s="183"/>
      <c r="G432" s="183"/>
    </row>
    <row r="433" spans="1:7" x14ac:dyDescent="0.25">
      <c r="A433" s="174"/>
      <c r="B433" s="174"/>
      <c r="C433" s="193"/>
      <c r="D433" s="174"/>
      <c r="E433" s="174"/>
      <c r="F433" s="174"/>
      <c r="G433" s="174"/>
    </row>
    <row r="434" spans="1:7" x14ac:dyDescent="0.25">
      <c r="A434" s="174"/>
      <c r="B434" s="174"/>
      <c r="C434" s="174"/>
      <c r="D434" s="174"/>
      <c r="E434" s="174"/>
      <c r="F434" s="174"/>
      <c r="G434" s="174"/>
    </row>
    <row r="435" spans="1:7" x14ac:dyDescent="0.25">
      <c r="A435" s="174"/>
      <c r="B435" s="185"/>
      <c r="C435" s="174"/>
      <c r="D435" s="174"/>
      <c r="E435" s="174"/>
      <c r="F435" s="174"/>
      <c r="G435" s="174"/>
    </row>
    <row r="436" spans="1:7" x14ac:dyDescent="0.25">
      <c r="A436" s="174"/>
      <c r="B436" s="174"/>
      <c r="C436" s="191"/>
      <c r="D436" s="203"/>
      <c r="E436" s="174"/>
      <c r="F436" s="184"/>
      <c r="G436" s="184"/>
    </row>
    <row r="437" spans="1:7" x14ac:dyDescent="0.25">
      <c r="A437" s="174"/>
      <c r="B437" s="174"/>
      <c r="C437" s="191"/>
      <c r="D437" s="203"/>
      <c r="E437" s="174"/>
      <c r="F437" s="184"/>
      <c r="G437" s="184"/>
    </row>
    <row r="438" spans="1:7" x14ac:dyDescent="0.25">
      <c r="A438" s="174"/>
      <c r="B438" s="174"/>
      <c r="C438" s="191"/>
      <c r="D438" s="203"/>
      <c r="E438" s="174"/>
      <c r="F438" s="184"/>
      <c r="G438" s="184"/>
    </row>
    <row r="439" spans="1:7" x14ac:dyDescent="0.25">
      <c r="A439" s="174"/>
      <c r="B439" s="174"/>
      <c r="C439" s="191"/>
      <c r="D439" s="203"/>
      <c r="E439" s="174"/>
      <c r="F439" s="184"/>
      <c r="G439" s="184"/>
    </row>
    <row r="440" spans="1:7" x14ac:dyDescent="0.25">
      <c r="A440" s="174"/>
      <c r="B440" s="174"/>
      <c r="C440" s="191"/>
      <c r="D440" s="203"/>
      <c r="E440" s="174"/>
      <c r="F440" s="184"/>
      <c r="G440" s="184"/>
    </row>
    <row r="441" spans="1:7" x14ac:dyDescent="0.25">
      <c r="A441" s="174"/>
      <c r="B441" s="174"/>
      <c r="C441" s="191"/>
      <c r="D441" s="203"/>
      <c r="E441" s="174"/>
      <c r="F441" s="184"/>
      <c r="G441" s="184"/>
    </row>
    <row r="442" spans="1:7" x14ac:dyDescent="0.25">
      <c r="A442" s="174"/>
      <c r="B442" s="174"/>
      <c r="C442" s="191"/>
      <c r="D442" s="203"/>
      <c r="E442" s="174"/>
      <c r="F442" s="184"/>
      <c r="G442" s="184"/>
    </row>
    <row r="443" spans="1:7" x14ac:dyDescent="0.25">
      <c r="A443" s="174"/>
      <c r="B443" s="174"/>
      <c r="C443" s="191"/>
      <c r="D443" s="203"/>
      <c r="E443" s="174"/>
      <c r="F443" s="184"/>
      <c r="G443" s="184"/>
    </row>
    <row r="444" spans="1:7" x14ac:dyDescent="0.25">
      <c r="A444" s="174"/>
      <c r="B444" s="205"/>
      <c r="C444" s="191"/>
      <c r="D444" s="203"/>
      <c r="E444" s="174"/>
      <c r="F444" s="193"/>
      <c r="G444" s="193"/>
    </row>
    <row r="445" spans="1:7" x14ac:dyDescent="0.25">
      <c r="A445" s="174"/>
      <c r="B445" s="190"/>
      <c r="C445" s="191"/>
      <c r="D445" s="203"/>
      <c r="E445" s="174"/>
      <c r="F445" s="184"/>
      <c r="G445" s="184"/>
    </row>
    <row r="446" spans="1:7" x14ac:dyDescent="0.25">
      <c r="A446" s="174"/>
      <c r="B446" s="190"/>
      <c r="C446" s="191"/>
      <c r="D446" s="203"/>
      <c r="E446" s="174"/>
      <c r="F446" s="184"/>
      <c r="G446" s="184"/>
    </row>
    <row r="447" spans="1:7" x14ac:dyDescent="0.25">
      <c r="A447" s="174"/>
      <c r="B447" s="190"/>
      <c r="C447" s="191"/>
      <c r="D447" s="203"/>
      <c r="E447" s="174"/>
      <c r="F447" s="184"/>
      <c r="G447" s="184"/>
    </row>
    <row r="448" spans="1:7" x14ac:dyDescent="0.25">
      <c r="A448" s="174"/>
      <c r="B448" s="190"/>
      <c r="C448" s="191"/>
      <c r="D448" s="203"/>
      <c r="E448" s="174"/>
      <c r="F448" s="184"/>
      <c r="G448" s="184"/>
    </row>
    <row r="449" spans="1:7" x14ac:dyDescent="0.25">
      <c r="A449" s="174"/>
      <c r="B449" s="190"/>
      <c r="C449" s="191"/>
      <c r="D449" s="203"/>
      <c r="E449" s="174"/>
      <c r="F449" s="184"/>
      <c r="G449" s="184"/>
    </row>
    <row r="450" spans="1:7" x14ac:dyDescent="0.25">
      <c r="A450" s="174"/>
      <c r="B450" s="190"/>
      <c r="C450" s="191"/>
      <c r="D450" s="203"/>
      <c r="E450" s="174"/>
      <c r="F450" s="184"/>
      <c r="G450" s="184"/>
    </row>
    <row r="451" spans="1:7" x14ac:dyDescent="0.25">
      <c r="A451" s="174"/>
      <c r="B451" s="190"/>
      <c r="C451" s="174"/>
      <c r="D451" s="174"/>
      <c r="E451" s="174"/>
      <c r="F451" s="184"/>
      <c r="G451" s="184"/>
    </row>
    <row r="452" spans="1:7" x14ac:dyDescent="0.25">
      <c r="A452" s="174"/>
      <c r="B452" s="190"/>
      <c r="C452" s="174"/>
      <c r="D452" s="174"/>
      <c r="E452" s="174"/>
      <c r="F452" s="184"/>
      <c r="G452" s="184"/>
    </row>
    <row r="453" spans="1:7" x14ac:dyDescent="0.25">
      <c r="A453" s="174"/>
      <c r="B453" s="190"/>
      <c r="C453" s="174"/>
      <c r="D453" s="174"/>
      <c r="E453" s="174"/>
      <c r="F453" s="184"/>
      <c r="G453" s="193"/>
    </row>
    <row r="454" spans="1:7" x14ac:dyDescent="0.25">
      <c r="A454" s="183"/>
      <c r="B454" s="183"/>
      <c r="C454" s="183"/>
      <c r="D454" s="183"/>
      <c r="E454" s="183"/>
      <c r="F454" s="183"/>
      <c r="G454" s="183"/>
    </row>
    <row r="455" spans="1:7" x14ac:dyDescent="0.25">
      <c r="A455" s="174"/>
      <c r="B455" s="185"/>
      <c r="C455" s="193"/>
      <c r="D455" s="193"/>
      <c r="E455" s="174"/>
      <c r="F455" s="174"/>
      <c r="G455" s="174"/>
    </row>
    <row r="456" spans="1:7" x14ac:dyDescent="0.25">
      <c r="A456" s="174"/>
      <c r="B456" s="185"/>
      <c r="C456" s="193"/>
      <c r="D456" s="193"/>
      <c r="E456" s="174"/>
      <c r="F456" s="174"/>
      <c r="G456" s="174"/>
    </row>
    <row r="457" spans="1:7" x14ac:dyDescent="0.25">
      <c r="A457" s="174"/>
      <c r="B457" s="185"/>
      <c r="C457" s="193"/>
      <c r="D457" s="193"/>
      <c r="E457" s="174"/>
      <c r="F457" s="174"/>
      <c r="G457" s="174"/>
    </row>
    <row r="458" spans="1:7" x14ac:dyDescent="0.25">
      <c r="A458" s="174"/>
      <c r="B458" s="185"/>
      <c r="C458" s="193"/>
      <c r="D458" s="193"/>
      <c r="E458" s="174"/>
      <c r="F458" s="174"/>
      <c r="G458" s="174"/>
    </row>
    <row r="459" spans="1:7" x14ac:dyDescent="0.25">
      <c r="A459" s="174"/>
      <c r="B459" s="185"/>
      <c r="C459" s="193"/>
      <c r="D459" s="193"/>
      <c r="E459" s="174"/>
      <c r="F459" s="174"/>
      <c r="G459" s="174"/>
    </row>
    <row r="460" spans="1:7" x14ac:dyDescent="0.25">
      <c r="A460" s="174"/>
      <c r="B460" s="185"/>
      <c r="C460" s="193"/>
      <c r="D460" s="193"/>
      <c r="E460" s="174"/>
      <c r="F460" s="174"/>
      <c r="G460" s="174"/>
    </row>
    <row r="461" spans="1:7" x14ac:dyDescent="0.25">
      <c r="A461" s="174"/>
      <c r="B461" s="185"/>
      <c r="C461" s="193"/>
      <c r="D461" s="193"/>
      <c r="E461" s="174"/>
      <c r="F461" s="174"/>
      <c r="G461" s="174"/>
    </row>
    <row r="462" spans="1:7" x14ac:dyDescent="0.25">
      <c r="A462" s="174"/>
      <c r="B462" s="185"/>
      <c r="C462" s="193"/>
      <c r="D462" s="193"/>
      <c r="E462" s="174"/>
      <c r="F462" s="174"/>
      <c r="G462" s="174"/>
    </row>
    <row r="463" spans="1:7" x14ac:dyDescent="0.25">
      <c r="A463" s="174"/>
      <c r="B463" s="185"/>
      <c r="C463" s="193"/>
      <c r="D463" s="193"/>
      <c r="E463" s="174"/>
      <c r="F463" s="174"/>
      <c r="G463" s="174"/>
    </row>
    <row r="464" spans="1:7" x14ac:dyDescent="0.25">
      <c r="A464" s="174"/>
      <c r="B464" s="185"/>
      <c r="C464" s="193"/>
      <c r="D464" s="193"/>
      <c r="E464" s="174"/>
      <c r="F464" s="174"/>
      <c r="G464" s="174"/>
    </row>
    <row r="465" spans="1:7" x14ac:dyDescent="0.25">
      <c r="A465" s="174"/>
      <c r="B465" s="190"/>
      <c r="C465" s="193"/>
      <c r="D465" s="174"/>
      <c r="E465" s="174"/>
      <c r="F465" s="174"/>
      <c r="G465" s="174"/>
    </row>
    <row r="466" spans="1:7" x14ac:dyDescent="0.25">
      <c r="A466" s="174"/>
      <c r="B466" s="190"/>
      <c r="C466" s="193"/>
      <c r="D466" s="174"/>
      <c r="E466" s="174"/>
      <c r="F466" s="174"/>
      <c r="G466" s="174"/>
    </row>
    <row r="467" spans="1:7" x14ac:dyDescent="0.25">
      <c r="A467" s="174"/>
      <c r="B467" s="190"/>
      <c r="C467" s="193"/>
      <c r="D467" s="174"/>
      <c r="E467" s="174"/>
      <c r="F467" s="174"/>
      <c r="G467" s="174"/>
    </row>
    <row r="468" spans="1:7" x14ac:dyDescent="0.25">
      <c r="A468" s="174"/>
      <c r="B468" s="190"/>
      <c r="C468" s="193"/>
      <c r="D468" s="174"/>
      <c r="E468" s="174"/>
      <c r="F468" s="174"/>
      <c r="G468" s="174"/>
    </row>
    <row r="469" spans="1:7" x14ac:dyDescent="0.25">
      <c r="A469" s="174"/>
      <c r="B469" s="190"/>
      <c r="C469" s="193"/>
      <c r="D469" s="174"/>
      <c r="E469" s="174"/>
      <c r="F469" s="174"/>
      <c r="G469" s="174"/>
    </row>
    <row r="470" spans="1:7" x14ac:dyDescent="0.25">
      <c r="A470" s="174"/>
      <c r="B470" s="190"/>
      <c r="C470" s="193"/>
      <c r="D470" s="174"/>
      <c r="E470" s="174"/>
      <c r="F470" s="174"/>
      <c r="G470" s="174"/>
    </row>
    <row r="471" spans="1:7" x14ac:dyDescent="0.25">
      <c r="A471" s="174"/>
      <c r="B471" s="190"/>
      <c r="C471" s="193"/>
      <c r="D471" s="174"/>
      <c r="E471" s="174"/>
      <c r="F471" s="174"/>
      <c r="G471" s="174"/>
    </row>
    <row r="472" spans="1:7" x14ac:dyDescent="0.25">
      <c r="A472" s="174"/>
      <c r="B472" s="190"/>
      <c r="C472" s="193"/>
      <c r="D472" s="174"/>
      <c r="E472" s="174"/>
      <c r="F472" s="174"/>
      <c r="G472" s="174"/>
    </row>
    <row r="473" spans="1:7" x14ac:dyDescent="0.25">
      <c r="A473" s="174"/>
      <c r="B473" s="190"/>
      <c r="C473" s="193"/>
      <c r="D473" s="174"/>
      <c r="E473" s="174"/>
      <c r="F473" s="174"/>
      <c r="G473" s="174"/>
    </row>
    <row r="474" spans="1:7" x14ac:dyDescent="0.25">
      <c r="A474" s="174"/>
      <c r="B474" s="190"/>
      <c r="C474" s="193"/>
      <c r="D474" s="174"/>
      <c r="E474" s="174"/>
      <c r="F474" s="174"/>
      <c r="G474" s="174"/>
    </row>
    <row r="475" spans="1:7" x14ac:dyDescent="0.25">
      <c r="A475" s="174"/>
      <c r="B475" s="190"/>
      <c r="C475" s="193"/>
      <c r="D475" s="174"/>
      <c r="E475" s="174"/>
      <c r="F475" s="174"/>
      <c r="G475" s="174"/>
    </row>
    <row r="476" spans="1:7" x14ac:dyDescent="0.25">
      <c r="A476" s="174"/>
      <c r="B476" s="190"/>
      <c r="C476" s="193"/>
      <c r="D476" s="174"/>
      <c r="E476" s="174"/>
      <c r="F476" s="174"/>
      <c r="G476" s="168"/>
    </row>
    <row r="477" spans="1:7" x14ac:dyDescent="0.25">
      <c r="A477" s="174"/>
      <c r="B477" s="190"/>
      <c r="C477" s="193"/>
      <c r="D477" s="174"/>
      <c r="E477" s="174"/>
      <c r="F477" s="174"/>
      <c r="G477" s="168"/>
    </row>
    <row r="478" spans="1:7" x14ac:dyDescent="0.25">
      <c r="A478" s="174"/>
      <c r="B478" s="190"/>
      <c r="C478" s="193"/>
      <c r="D478" s="174"/>
      <c r="E478" s="174"/>
      <c r="F478" s="174"/>
      <c r="G478" s="168"/>
    </row>
    <row r="479" spans="1:7" x14ac:dyDescent="0.25">
      <c r="A479" s="174"/>
      <c r="B479" s="190"/>
      <c r="C479" s="193"/>
      <c r="D479" s="212"/>
      <c r="E479" s="212"/>
      <c r="F479" s="212"/>
      <c r="G479" s="212"/>
    </row>
    <row r="480" spans="1:7" x14ac:dyDescent="0.25">
      <c r="A480" s="174"/>
      <c r="B480" s="190"/>
      <c r="C480" s="193"/>
      <c r="D480" s="212"/>
      <c r="E480" s="212"/>
      <c r="F480" s="212"/>
      <c r="G480" s="212"/>
    </row>
    <row r="481" spans="1:7" x14ac:dyDescent="0.25">
      <c r="A481" s="174"/>
      <c r="B481" s="190"/>
      <c r="C481" s="193"/>
      <c r="D481" s="212"/>
      <c r="E481" s="212"/>
      <c r="F481" s="212"/>
      <c r="G481" s="212"/>
    </row>
    <row r="482" spans="1:7" x14ac:dyDescent="0.25">
      <c r="A482" s="183"/>
      <c r="B482" s="183"/>
      <c r="C482" s="183"/>
      <c r="D482" s="183"/>
      <c r="E482" s="183"/>
      <c r="F482" s="183"/>
      <c r="G482" s="183"/>
    </row>
    <row r="483" spans="1:7" x14ac:dyDescent="0.25">
      <c r="A483" s="174"/>
      <c r="B483" s="185"/>
      <c r="C483" s="174"/>
      <c r="D483" s="174"/>
      <c r="E483" s="192"/>
      <c r="F483" s="184"/>
      <c r="G483" s="184"/>
    </row>
    <row r="484" spans="1:7" x14ac:dyDescent="0.25">
      <c r="A484" s="174"/>
      <c r="B484" s="185"/>
      <c r="C484" s="174"/>
      <c r="D484" s="174"/>
      <c r="E484" s="192"/>
      <c r="F484" s="184"/>
      <c r="G484" s="184"/>
    </row>
    <row r="485" spans="1:7" x14ac:dyDescent="0.25">
      <c r="A485" s="174"/>
      <c r="B485" s="185"/>
      <c r="C485" s="174"/>
      <c r="D485" s="174"/>
      <c r="E485" s="192"/>
      <c r="F485" s="184"/>
      <c r="G485" s="184"/>
    </row>
    <row r="486" spans="1:7" x14ac:dyDescent="0.25">
      <c r="A486" s="174"/>
      <c r="B486" s="185"/>
      <c r="C486" s="174"/>
      <c r="D486" s="174"/>
      <c r="E486" s="192"/>
      <c r="F486" s="184"/>
      <c r="G486" s="184"/>
    </row>
    <row r="487" spans="1:7" x14ac:dyDescent="0.25">
      <c r="A487" s="174"/>
      <c r="B487" s="185"/>
      <c r="C487" s="174"/>
      <c r="D487" s="174"/>
      <c r="E487" s="192"/>
      <c r="F487" s="184"/>
      <c r="G487" s="184"/>
    </row>
    <row r="488" spans="1:7" x14ac:dyDescent="0.25">
      <c r="A488" s="174"/>
      <c r="B488" s="185"/>
      <c r="C488" s="174"/>
      <c r="D488" s="174"/>
      <c r="E488" s="192"/>
      <c r="F488" s="184"/>
      <c r="G488" s="184"/>
    </row>
    <row r="489" spans="1:7" x14ac:dyDescent="0.25">
      <c r="A489" s="174"/>
      <c r="B489" s="185"/>
      <c r="C489" s="174"/>
      <c r="D489" s="174"/>
      <c r="E489" s="192"/>
      <c r="F489" s="184"/>
      <c r="G489" s="184"/>
    </row>
    <row r="490" spans="1:7" x14ac:dyDescent="0.25">
      <c r="A490" s="174"/>
      <c r="B490" s="185"/>
      <c r="C490" s="174"/>
      <c r="D490" s="174"/>
      <c r="E490" s="192"/>
      <c r="F490" s="184"/>
      <c r="G490" s="184"/>
    </row>
    <row r="491" spans="1:7" x14ac:dyDescent="0.25">
      <c r="A491" s="174"/>
      <c r="B491" s="185"/>
      <c r="C491" s="174"/>
      <c r="D491" s="174"/>
      <c r="E491" s="192"/>
      <c r="F491" s="184"/>
      <c r="G491" s="184"/>
    </row>
    <row r="492" spans="1:7" x14ac:dyDescent="0.25">
      <c r="A492" s="174"/>
      <c r="B492" s="185"/>
      <c r="C492" s="174"/>
      <c r="D492" s="174"/>
      <c r="E492" s="192"/>
      <c r="F492" s="184"/>
      <c r="G492" s="184"/>
    </row>
    <row r="493" spans="1:7" x14ac:dyDescent="0.25">
      <c r="A493" s="174"/>
      <c r="B493" s="185"/>
      <c r="C493" s="174"/>
      <c r="D493" s="174"/>
      <c r="E493" s="192"/>
      <c r="F493" s="184"/>
      <c r="G493" s="184"/>
    </row>
    <row r="494" spans="1:7" x14ac:dyDescent="0.25">
      <c r="A494" s="174"/>
      <c r="B494" s="185"/>
      <c r="C494" s="174"/>
      <c r="D494" s="174"/>
      <c r="E494" s="192"/>
      <c r="F494" s="184"/>
      <c r="G494" s="184"/>
    </row>
    <row r="495" spans="1:7" x14ac:dyDescent="0.25">
      <c r="A495" s="174"/>
      <c r="B495" s="185"/>
      <c r="C495" s="174"/>
      <c r="D495" s="174"/>
      <c r="E495" s="192"/>
      <c r="F495" s="184"/>
      <c r="G495" s="184"/>
    </row>
    <row r="496" spans="1:7" x14ac:dyDescent="0.25">
      <c r="A496" s="174"/>
      <c r="B496" s="185"/>
      <c r="C496" s="174"/>
      <c r="D496" s="174"/>
      <c r="E496" s="192"/>
      <c r="F496" s="184"/>
      <c r="G496" s="184"/>
    </row>
    <row r="497" spans="1:7" x14ac:dyDescent="0.25">
      <c r="A497" s="174"/>
      <c r="B497" s="185"/>
      <c r="C497" s="174"/>
      <c r="D497" s="174"/>
      <c r="E497" s="192"/>
      <c r="F497" s="184"/>
      <c r="G497" s="184"/>
    </row>
    <row r="498" spans="1:7" x14ac:dyDescent="0.25">
      <c r="A498" s="174"/>
      <c r="B498" s="185"/>
      <c r="C498" s="174"/>
      <c r="D498" s="174"/>
      <c r="E498" s="192"/>
      <c r="F498" s="184"/>
      <c r="G498" s="184"/>
    </row>
    <row r="499" spans="1:7" x14ac:dyDescent="0.25">
      <c r="A499" s="174"/>
      <c r="B499" s="185"/>
      <c r="C499" s="174"/>
      <c r="D499" s="174"/>
      <c r="E499" s="192"/>
      <c r="F499" s="184"/>
      <c r="G499" s="184"/>
    </row>
    <row r="500" spans="1:7" x14ac:dyDescent="0.25">
      <c r="A500" s="174"/>
      <c r="B500" s="185"/>
      <c r="C500" s="174"/>
      <c r="D500" s="174"/>
      <c r="E500" s="192"/>
      <c r="F500" s="184"/>
      <c r="G500" s="184"/>
    </row>
    <row r="501" spans="1:7" x14ac:dyDescent="0.25">
      <c r="A501" s="174"/>
      <c r="B501" s="185"/>
      <c r="C501" s="174"/>
      <c r="D501" s="174"/>
      <c r="E501" s="192"/>
      <c r="F501" s="192"/>
      <c r="G501" s="192"/>
    </row>
    <row r="502" spans="1:7" x14ac:dyDescent="0.25">
      <c r="A502" s="174"/>
      <c r="B502" s="185"/>
      <c r="C502" s="174"/>
      <c r="D502" s="174"/>
      <c r="E502" s="192"/>
      <c r="F502" s="192"/>
      <c r="G502" s="192"/>
    </row>
    <row r="503" spans="1:7" x14ac:dyDescent="0.25">
      <c r="A503" s="174"/>
      <c r="B503" s="185"/>
      <c r="C503" s="174"/>
      <c r="D503" s="174"/>
      <c r="E503" s="192"/>
      <c r="F503" s="192"/>
      <c r="G503" s="192"/>
    </row>
    <row r="504" spans="1:7" x14ac:dyDescent="0.25">
      <c r="A504" s="174"/>
      <c r="B504" s="185"/>
      <c r="C504" s="174"/>
      <c r="D504" s="174"/>
      <c r="E504" s="192"/>
      <c r="F504" s="192"/>
      <c r="G504" s="192"/>
    </row>
    <row r="505" spans="1:7" x14ac:dyDescent="0.25">
      <c r="A505" s="183"/>
      <c r="B505" s="183"/>
      <c r="C505" s="183"/>
      <c r="D505" s="183"/>
      <c r="E505" s="183"/>
      <c r="F505" s="183"/>
      <c r="G505" s="183"/>
    </row>
    <row r="506" spans="1:7" x14ac:dyDescent="0.25">
      <c r="A506" s="174"/>
      <c r="B506" s="185"/>
      <c r="C506" s="174"/>
      <c r="D506" s="174"/>
      <c r="E506" s="192"/>
      <c r="F506" s="184"/>
      <c r="G506" s="184"/>
    </row>
    <row r="507" spans="1:7" x14ac:dyDescent="0.25">
      <c r="A507" s="174"/>
      <c r="B507" s="185"/>
      <c r="C507" s="174"/>
      <c r="D507" s="174"/>
      <c r="E507" s="192"/>
      <c r="F507" s="184"/>
      <c r="G507" s="184"/>
    </row>
    <row r="508" spans="1:7" x14ac:dyDescent="0.25">
      <c r="A508" s="174"/>
      <c r="B508" s="185"/>
      <c r="C508" s="174"/>
      <c r="D508" s="174"/>
      <c r="E508" s="192"/>
      <c r="F508" s="184"/>
      <c r="G508" s="184"/>
    </row>
    <row r="509" spans="1:7" x14ac:dyDescent="0.25">
      <c r="A509" s="174"/>
      <c r="B509" s="185"/>
      <c r="C509" s="174"/>
      <c r="D509" s="174"/>
      <c r="E509" s="192"/>
      <c r="F509" s="184"/>
      <c r="G509" s="184"/>
    </row>
    <row r="510" spans="1:7" x14ac:dyDescent="0.25">
      <c r="A510" s="174"/>
      <c r="B510" s="185"/>
      <c r="C510" s="174"/>
      <c r="D510" s="174"/>
      <c r="E510" s="192"/>
      <c r="F510" s="184"/>
      <c r="G510" s="184"/>
    </row>
    <row r="511" spans="1:7" x14ac:dyDescent="0.25">
      <c r="A511" s="174"/>
      <c r="B511" s="185"/>
      <c r="C511" s="174"/>
      <c r="D511" s="174"/>
      <c r="E511" s="192"/>
      <c r="F511" s="184"/>
      <c r="G511" s="184"/>
    </row>
    <row r="512" spans="1:7" x14ac:dyDescent="0.25">
      <c r="A512" s="174"/>
      <c r="B512" s="185"/>
      <c r="C512" s="174"/>
      <c r="D512" s="174"/>
      <c r="E512" s="192"/>
      <c r="F512" s="184"/>
      <c r="G512" s="184"/>
    </row>
    <row r="513" spans="1:7" x14ac:dyDescent="0.25">
      <c r="A513" s="174"/>
      <c r="B513" s="185"/>
      <c r="C513" s="174"/>
      <c r="D513" s="174"/>
      <c r="E513" s="192"/>
      <c r="F513" s="184"/>
      <c r="G513" s="184"/>
    </row>
    <row r="514" spans="1:7" x14ac:dyDescent="0.25">
      <c r="A514" s="174"/>
      <c r="B514" s="185"/>
      <c r="C514" s="174"/>
      <c r="D514" s="174"/>
      <c r="E514" s="192"/>
      <c r="F514" s="184"/>
      <c r="G514" s="184"/>
    </row>
    <row r="515" spans="1:7" x14ac:dyDescent="0.25">
      <c r="A515" s="174"/>
      <c r="B515" s="185"/>
      <c r="C515" s="174"/>
      <c r="D515" s="174"/>
      <c r="E515" s="192"/>
      <c r="F515" s="192"/>
      <c r="G515" s="192"/>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3"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Temp. Optional COVID 19 impact</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2020-10-06T07:23:23Z</dcterms:modified>
</cp:coreProperties>
</file>