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L:\ESG projektid\5_ESG Nõuete projektid\6. Pillar III\Avalikustamiseks Pillar 3 ESG riskid august 2023\"/>
    </mc:Choice>
  </mc:AlternateContent>
  <xr:revisionPtr revIDLastSave="0" documentId="13_ncr:1_{76620DBE-C971-4D8F-B64A-206845F89E5F}" xr6:coauthVersionLast="47" xr6:coauthVersionMax="47" xr10:uidLastSave="{00000000-0000-0000-0000-000000000000}"/>
  <bookViews>
    <workbookView xWindow="-110" yWindow="-110" windowWidth="19420" windowHeight="10420" tabRatio="879" firstSheet="92" activeTab="92" xr2:uid="{72D35AC8-68F1-4863-97EB-C248FB94F54C}"/>
  </bookViews>
  <sheets>
    <sheet name="TOC" sheetId="216" r:id="rId1"/>
    <sheet name="EU OV1" sheetId="217" r:id="rId2"/>
    <sheet name="EU KM1" sheetId="218" r:id="rId3"/>
    <sheet name="EU INS2" sheetId="220" r:id="rId4"/>
    <sheet name="EU INS1" sheetId="219" r:id="rId5"/>
    <sheet name="EU OVC" sheetId="221" r:id="rId6"/>
    <sheet name="EU OVA" sheetId="223" state="hidden" r:id="rId7"/>
    <sheet name="EU OVB" sheetId="224" state="hidden" r:id="rId8"/>
    <sheet name="EU LI1" sheetId="226" state="hidden" r:id="rId9"/>
    <sheet name="EU LI2" sheetId="227" state="hidden" r:id="rId10"/>
    <sheet name="EU LI3" sheetId="228" state="hidden" r:id="rId11"/>
    <sheet name="EU LIA" sheetId="229" state="hidden" r:id="rId12"/>
    <sheet name="EU LIB" sheetId="230" state="hidden" r:id="rId13"/>
    <sheet name="EU PV1" sheetId="231" state="hidden" r:id="rId14"/>
    <sheet name="EU CC1" sheetId="233" r:id="rId15"/>
    <sheet name="EU CC2" sheetId="323" r:id="rId16"/>
    <sheet name="EU CCA" sheetId="324" r:id="rId17"/>
    <sheet name="EU CCyB1" sheetId="238" r:id="rId18"/>
    <sheet name="EU CCyB2" sheetId="239" r:id="rId19"/>
    <sheet name="EU LR1" sheetId="241" r:id="rId20"/>
    <sheet name="EU LR2" sheetId="242" r:id="rId21"/>
    <sheet name="EU LR3" sheetId="243" r:id="rId22"/>
    <sheet name="EU LRA" sheetId="244" state="hidden" r:id="rId23"/>
    <sheet name="EU LIQA" sheetId="246" state="hidden" r:id="rId24"/>
    <sheet name="EU LIQ1" sheetId="247" r:id="rId25"/>
    <sheet name="EU LIQB" sheetId="248" state="hidden" r:id="rId26"/>
    <sheet name="EU LIQ2" sheetId="249" r:id="rId27"/>
    <sheet name="EU CRA" sheetId="251" state="hidden" r:id="rId28"/>
    <sheet name="EU CRB" sheetId="252" state="hidden" r:id="rId29"/>
    <sheet name="EU CR1" sheetId="253" r:id="rId30"/>
    <sheet name="EU CR1-A" sheetId="254" state="hidden" r:id="rId31"/>
    <sheet name="EU CR2" sheetId="255" r:id="rId32"/>
    <sheet name="EU CR2a" sheetId="256" r:id="rId33"/>
    <sheet name="EU CQ7" sheetId="263" r:id="rId34"/>
    <sheet name="EU CQ1" sheetId="257" r:id="rId35"/>
    <sheet name="EU CQ2" sheetId="258" state="hidden" r:id="rId36"/>
    <sheet name="EU CQ3" sheetId="259" r:id="rId37"/>
    <sheet name="EU CQ4" sheetId="260" r:id="rId38"/>
    <sheet name="EU CQ6" sheetId="262" r:id="rId39"/>
    <sheet name="EU CQ8" sheetId="264" state="hidden" r:id="rId40"/>
    <sheet name="EU CRC" sheetId="266" state="hidden" r:id="rId41"/>
    <sheet name="EU CQ5" sheetId="261" r:id="rId42"/>
    <sheet name="EU CR3" sheetId="267" r:id="rId43"/>
    <sheet name="EU CRD" sheetId="269" state="hidden" r:id="rId44"/>
    <sheet name="EU CR4" sheetId="270" r:id="rId45"/>
    <sheet name="EU CR5" sheetId="271" r:id="rId46"/>
    <sheet name="EU CRE" sheetId="273" state="hidden" r:id="rId47"/>
    <sheet name="EU CR6" sheetId="274" state="hidden" r:id="rId48"/>
    <sheet name="EU CR6-A" sheetId="275" state="hidden" r:id="rId49"/>
    <sheet name="EU CR7" sheetId="276" state="hidden" r:id="rId50"/>
    <sheet name="EU CR7-A" sheetId="277" state="hidden" r:id="rId51"/>
    <sheet name="EU CR8" sheetId="278" state="hidden" r:id="rId52"/>
    <sheet name="EU CR9" sheetId="279" state="hidden" r:id="rId53"/>
    <sheet name="EU CR9.1" sheetId="280" state="hidden" r:id="rId54"/>
    <sheet name="EU CR10" sheetId="282" state="hidden" r:id="rId55"/>
    <sheet name="EU CCRA" sheetId="284" state="hidden" r:id="rId56"/>
    <sheet name="EU CCR1" sheetId="285" state="hidden" r:id="rId57"/>
    <sheet name="EU CCR2" sheetId="286" r:id="rId58"/>
    <sheet name="EU CCR3" sheetId="287" r:id="rId59"/>
    <sheet name="EU CCR4" sheetId="288" state="hidden" r:id="rId60"/>
    <sheet name="EU CCR5" sheetId="289" state="hidden" r:id="rId61"/>
    <sheet name="EU CCR6" sheetId="290" state="hidden" r:id="rId62"/>
    <sheet name="EU CCR7" sheetId="291" state="hidden" r:id="rId63"/>
    <sheet name="EU CCR8" sheetId="292" state="hidden" r:id="rId64"/>
    <sheet name="EU-SECA" sheetId="294" state="hidden" r:id="rId65"/>
    <sheet name="EU-SEC1" sheetId="295" state="hidden" r:id="rId66"/>
    <sheet name="EU-SEC2" sheetId="296" state="hidden" r:id="rId67"/>
    <sheet name="EU-SEC3" sheetId="297" state="hidden" r:id="rId68"/>
    <sheet name="EU-SEC4" sheetId="298" state="hidden" r:id="rId69"/>
    <sheet name="EU-SEC5" sheetId="299" state="hidden" r:id="rId70"/>
    <sheet name="EU MRA" sheetId="301" state="hidden" r:id="rId71"/>
    <sheet name="EU MR1" sheetId="302" r:id="rId72"/>
    <sheet name="EU MRB" sheetId="303" state="hidden" r:id="rId73"/>
    <sheet name="EU MR2-A" sheetId="304" state="hidden" r:id="rId74"/>
    <sheet name="EU MR2-B" sheetId="305" state="hidden" r:id="rId75"/>
    <sheet name="EU MR3" sheetId="306" state="hidden" r:id="rId76"/>
    <sheet name="EU MR4" sheetId="307" state="hidden" r:id="rId77"/>
    <sheet name="EU ORA" sheetId="309" state="hidden" r:id="rId78"/>
    <sheet name="EU OR1" sheetId="310" r:id="rId79"/>
    <sheet name="EU REMA" sheetId="325" r:id="rId80"/>
    <sheet name="EU REMA_base" sheetId="312" state="hidden" r:id="rId81"/>
    <sheet name="EU REM1" sheetId="313" state="hidden" r:id="rId82"/>
    <sheet name="EU REM2" sheetId="314" state="hidden" r:id="rId83"/>
    <sheet name="EU REM3" sheetId="315" state="hidden" r:id="rId84"/>
    <sheet name="EU REM4" sheetId="316" state="hidden" r:id="rId85"/>
    <sheet name="EU REM5" sheetId="317" state="hidden" r:id="rId86"/>
    <sheet name="EU AE3" sheetId="321" r:id="rId87"/>
    <sheet name="EU AE1" sheetId="319" r:id="rId88"/>
    <sheet name="EU AE2" sheetId="320" r:id="rId89"/>
    <sheet name="Qualitative-Environmental risk" sheetId="327" r:id="rId90"/>
    <sheet name="Qualitative-Social risk" sheetId="328" r:id="rId91"/>
    <sheet name="Qualitative-Governance risk" sheetId="329" r:id="rId92"/>
    <sheet name="1.CC Transition risk-Banking b." sheetId="330" r:id="rId93"/>
    <sheet name="2.CC Trans-BB.RE collateral" sheetId="331" r:id="rId94"/>
    <sheet name="3.CC Trans-BB.alignment metrics" sheetId="332" r:id="rId95"/>
    <sheet name="4.CC Transition-toppollutcomp" sheetId="333" r:id="rId96"/>
    <sheet name="5.CC Physical risk" sheetId="334" r:id="rId97"/>
    <sheet name="EU AE4" sheetId="322" state="hidden" r:id="rId98"/>
  </sheets>
  <definedNames>
    <definedName name="_xlnm._FilterDatabase" localSheetId="0" hidden="1">TOC!#REF!</definedName>
    <definedName name="_ftn1" localSheetId="71">'EU MR1'!$G$13</definedName>
    <definedName name="_ftnref1" localSheetId="71">'EU MR1'!$G$10</definedName>
    <definedName name="_Toc483499698" localSheetId="8">'EU LI1'!$C$3</definedName>
    <definedName name="_Toc483499734" localSheetId="75">'EU MR3'!#REF!</definedName>
    <definedName name="_Toc483499735" localSheetId="76">'EU MR4'!#REF!</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'EU CC1'!$B$7:$E$127</definedName>
    <definedName name="_xlnm.Print_Area" localSheetId="42">'EU CR3'!$B$1:$K$21</definedName>
    <definedName name="_xlnm.Print_Area" localSheetId="48">'EU CR6-A'!$A$2:$J$24</definedName>
    <definedName name="_xlnm.Print_Area" localSheetId="49">'EU CR7'!$B$2:$H$27</definedName>
    <definedName name="_xlnm.Print_Area" localSheetId="52">'EU CR9'!$B$4:$J$51</definedName>
    <definedName name="_xlnm.Print_Area" localSheetId="53">'EU CR9.1'!$B$2:$I$30</definedName>
    <definedName name="_xlnm.Print_Area" localSheetId="8">'EU LI1'!$B$3:$J$31</definedName>
    <definedName name="_xlnm.Print_Area" localSheetId="19">'EU LR1'!$B$2:$D$21</definedName>
    <definedName name="_xlnm.Print_Area" localSheetId="20">'EU LR2'!$B$2:$E$72</definedName>
    <definedName name="_xlnm.Print_Area" localSheetId="21">'EU LR3'!$B$2:$D$17</definedName>
    <definedName name="_xlnm.Print_Area" localSheetId="22">'EU LRA'!$B$2:$D$9</definedName>
    <definedName name="_xlnm.Print_Area" localSheetId="69">'EU-SEC5'!$A$1:$E$19</definedName>
    <definedName name="_xlnm.Print_Titles" localSheetId="14">'EU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320" l="1"/>
  <c r="C21" i="320"/>
  <c r="C17" i="287" l="1"/>
  <c r="D17" i="287"/>
  <c r="E17" i="287"/>
  <c r="F17" i="287"/>
  <c r="G17" i="287"/>
  <c r="H17" i="287"/>
  <c r="I17" i="287"/>
  <c r="J17" i="287"/>
  <c r="K17" i="287"/>
  <c r="L17" i="287"/>
  <c r="M17" i="287"/>
  <c r="N8" i="287"/>
  <c r="N9" i="287"/>
  <c r="N10" i="287"/>
  <c r="N11" i="287"/>
  <c r="N12" i="287"/>
  <c r="N13" i="287"/>
  <c r="N14" i="287"/>
  <c r="N15" i="287"/>
  <c r="N16" i="287"/>
  <c r="N7" i="287"/>
  <c r="N17" i="287" l="1"/>
  <c r="D60" i="233"/>
  <c r="E9" i="217"/>
  <c r="D36" i="217" l="1"/>
  <c r="D32" i="217"/>
  <c r="D14" i="217"/>
  <c r="D9" i="217"/>
  <c r="E14" i="217" l="1"/>
  <c r="E44" i="217" s="1"/>
  <c r="E40" i="323" l="1"/>
  <c r="D40" i="323"/>
  <c r="E32" i="323"/>
  <c r="D32" i="323"/>
  <c r="E24" i="323"/>
  <c r="D24" i="323"/>
  <c r="E14" i="242" l="1"/>
  <c r="E26" i="242"/>
  <c r="E37" i="242"/>
  <c r="D26" i="242"/>
  <c r="H13" i="267"/>
  <c r="G13" i="267"/>
  <c r="F13" i="267"/>
  <c r="E13" i="267"/>
  <c r="D13" i="267"/>
  <c r="N11" i="262"/>
  <c r="M11" i="262"/>
  <c r="L11" i="262"/>
  <c r="J11" i="262"/>
  <c r="K11" i="262"/>
  <c r="I11" i="262"/>
  <c r="H11" i="262"/>
  <c r="G11" i="262"/>
  <c r="F11" i="262"/>
  <c r="E11" i="262"/>
  <c r="D11" i="262"/>
  <c r="C11" i="262"/>
  <c r="G36" i="249"/>
  <c r="F36" i="249"/>
  <c r="G14" i="261"/>
  <c r="G13" i="261"/>
  <c r="G12" i="261"/>
  <c r="I28" i="261"/>
  <c r="F28" i="261"/>
  <c r="E28" i="261"/>
  <c r="G27" i="261"/>
  <c r="G26" i="261"/>
  <c r="G25" i="261"/>
  <c r="G24" i="261"/>
  <c r="G23" i="261"/>
  <c r="G22" i="261"/>
  <c r="G21" i="261"/>
  <c r="G20" i="261"/>
  <c r="G19" i="261"/>
  <c r="G18" i="261"/>
  <c r="G17" i="261"/>
  <c r="G16" i="261"/>
  <c r="G15" i="261"/>
  <c r="G11" i="261"/>
  <c r="G10" i="261"/>
  <c r="G9" i="261"/>
  <c r="I17" i="260"/>
  <c r="I24" i="260" s="1"/>
  <c r="D18" i="260"/>
  <c r="D11" i="260"/>
  <c r="D10" i="260" s="1"/>
  <c r="D12" i="260"/>
  <c r="D13" i="260"/>
  <c r="D14" i="260"/>
  <c r="D23" i="260"/>
  <c r="D22" i="260"/>
  <c r="D21" i="260"/>
  <c r="D20" i="260"/>
  <c r="D19" i="260"/>
  <c r="F17" i="260"/>
  <c r="K24" i="260"/>
  <c r="J24" i="260"/>
  <c r="H10" i="260"/>
  <c r="H24" i="260" s="1"/>
  <c r="G10" i="260"/>
  <c r="G24" i="260" s="1"/>
  <c r="D28" i="261"/>
  <c r="H28" i="261"/>
  <c r="E10" i="260"/>
  <c r="D16" i="260"/>
  <c r="D15" i="260"/>
  <c r="F10" i="260"/>
  <c r="F24" i="260" s="1"/>
  <c r="C22" i="259"/>
  <c r="C21" i="259"/>
  <c r="F14" i="259"/>
  <c r="C16" i="259"/>
  <c r="C13" i="259"/>
  <c r="D10" i="259"/>
  <c r="C11" i="259"/>
  <c r="N31" i="259"/>
  <c r="M31" i="259"/>
  <c r="L31" i="259"/>
  <c r="K31" i="259"/>
  <c r="J31" i="259"/>
  <c r="M18" i="259"/>
  <c r="L18" i="259"/>
  <c r="K18" i="259"/>
  <c r="J18" i="259"/>
  <c r="I18" i="259"/>
  <c r="H18" i="259"/>
  <c r="G18" i="259"/>
  <c r="F18" i="259" s="1"/>
  <c r="F23" i="259"/>
  <c r="F22" i="259"/>
  <c r="F21" i="259"/>
  <c r="F20" i="259"/>
  <c r="F19" i="259"/>
  <c r="E18" i="259"/>
  <c r="C23" i="259"/>
  <c r="C19" i="259"/>
  <c r="F16" i="259"/>
  <c r="F13" i="259"/>
  <c r="F11" i="259"/>
  <c r="C14" i="259"/>
  <c r="M10" i="259"/>
  <c r="L10" i="259"/>
  <c r="K10" i="259"/>
  <c r="J10" i="259"/>
  <c r="J17" i="257"/>
  <c r="I17" i="257"/>
  <c r="F17" i="257"/>
  <c r="E17" i="257"/>
  <c r="J8" i="257"/>
  <c r="I8" i="257"/>
  <c r="F8" i="257"/>
  <c r="E8" i="257"/>
  <c r="M30" i="253"/>
  <c r="L29" i="253"/>
  <c r="L28" i="253"/>
  <c r="L27" i="253"/>
  <c r="L25" i="253"/>
  <c r="L24" i="253"/>
  <c r="M23" i="253"/>
  <c r="I28" i="253"/>
  <c r="I29" i="253"/>
  <c r="I27" i="253"/>
  <c r="I26" i="253"/>
  <c r="I25" i="253"/>
  <c r="I24" i="253"/>
  <c r="K23" i="253"/>
  <c r="F26" i="253"/>
  <c r="F25" i="253"/>
  <c r="F24" i="253"/>
  <c r="C28" i="253"/>
  <c r="C27" i="253"/>
  <c r="C29" i="253"/>
  <c r="C25" i="253"/>
  <c r="F29" i="253"/>
  <c r="F27" i="253"/>
  <c r="G23" i="253"/>
  <c r="G30" i="253" s="1"/>
  <c r="C22" i="253"/>
  <c r="C19" i="253"/>
  <c r="C18" i="253"/>
  <c r="L16" i="253"/>
  <c r="L13" i="253"/>
  <c r="L12" i="253"/>
  <c r="L11" i="253"/>
  <c r="L10" i="253"/>
  <c r="L26" i="253"/>
  <c r="L22" i="253"/>
  <c r="L21" i="253"/>
  <c r="L20" i="253"/>
  <c r="L19" i="253"/>
  <c r="L18" i="253"/>
  <c r="L17" i="253"/>
  <c r="L15" i="253"/>
  <c r="L14" i="253"/>
  <c r="K9" i="253"/>
  <c r="I15" i="253"/>
  <c r="I16" i="253"/>
  <c r="I11" i="253"/>
  <c r="I10" i="253"/>
  <c r="I22" i="253"/>
  <c r="I21" i="253"/>
  <c r="I20" i="253"/>
  <c r="I19" i="253"/>
  <c r="I18" i="253"/>
  <c r="I17" i="253"/>
  <c r="I14" i="253"/>
  <c r="M9" i="253"/>
  <c r="F16" i="253"/>
  <c r="F15" i="253"/>
  <c r="F12" i="253"/>
  <c r="F11" i="253"/>
  <c r="G9" i="253"/>
  <c r="E17" i="253"/>
  <c r="F28" i="253"/>
  <c r="F22" i="253"/>
  <c r="F21" i="253"/>
  <c r="F20" i="253"/>
  <c r="F19" i="253"/>
  <c r="F18" i="253"/>
  <c r="F17" i="253"/>
  <c r="F14" i="253"/>
  <c r="F13" i="253"/>
  <c r="F8" i="253"/>
  <c r="C21" i="253"/>
  <c r="C20" i="253"/>
  <c r="C13" i="253"/>
  <c r="C16" i="253"/>
  <c r="C15" i="253"/>
  <c r="C14" i="253"/>
  <c r="C12" i="253"/>
  <c r="C11" i="253"/>
  <c r="E9" i="253"/>
  <c r="C10" i="253"/>
  <c r="C8" i="253"/>
  <c r="F12" i="259"/>
  <c r="F15" i="259"/>
  <c r="D9" i="253"/>
  <c r="I12" i="253"/>
  <c r="I10" i="259"/>
  <c r="I31" i="259" s="1"/>
  <c r="D18" i="259"/>
  <c r="C12" i="259"/>
  <c r="J9" i="253"/>
  <c r="C26" i="253"/>
  <c r="E10" i="259"/>
  <c r="E31" i="259" s="1"/>
  <c r="C15" i="259"/>
  <c r="F24" i="259"/>
  <c r="C24" i="259"/>
  <c r="C20" i="259"/>
  <c r="F17" i="259"/>
  <c r="H10" i="259"/>
  <c r="H31" i="259" s="1"/>
  <c r="G10" i="259"/>
  <c r="C17" i="259"/>
  <c r="H8" i="257"/>
  <c r="H17" i="257" s="1"/>
  <c r="G8" i="257"/>
  <c r="G17" i="257" s="1"/>
  <c r="D8" i="257"/>
  <c r="D17" i="257" s="1"/>
  <c r="C8" i="257"/>
  <c r="C17" i="257" s="1"/>
  <c r="N23" i="253"/>
  <c r="L23" i="253"/>
  <c r="J23" i="253"/>
  <c r="I23" i="253" s="1"/>
  <c r="H23" i="253"/>
  <c r="E23" i="253"/>
  <c r="D23" i="253"/>
  <c r="C24" i="253"/>
  <c r="D17" i="253"/>
  <c r="C17" i="253" s="1"/>
  <c r="N9" i="253"/>
  <c r="L9" i="253" s="1"/>
  <c r="I13" i="253"/>
  <c r="H9" i="253"/>
  <c r="F10" i="253"/>
  <c r="H12" i="270"/>
  <c r="H20" i="270"/>
  <c r="R8" i="271"/>
  <c r="S8" i="271" s="1"/>
  <c r="R14" i="271"/>
  <c r="S14" i="271" s="1"/>
  <c r="R22" i="271"/>
  <c r="S22" i="271" s="1"/>
  <c r="H14" i="270"/>
  <c r="H11" i="270"/>
  <c r="H13" i="270"/>
  <c r="H19" i="270"/>
  <c r="H21" i="270"/>
  <c r="R13" i="271"/>
  <c r="S13" i="271"/>
  <c r="R21" i="271"/>
  <c r="S21" i="271" s="1"/>
  <c r="R20" i="271"/>
  <c r="S20" i="271" s="1"/>
  <c r="H22" i="270"/>
  <c r="H16" i="270"/>
  <c r="R11" i="271"/>
  <c r="S11" i="271" s="1"/>
  <c r="R19" i="271"/>
  <c r="S19" i="271" s="1"/>
  <c r="H8" i="270"/>
  <c r="H10" i="270"/>
  <c r="H18" i="270"/>
  <c r="R10" i="271"/>
  <c r="S10" i="271" s="1"/>
  <c r="R18" i="271"/>
  <c r="S18" i="271"/>
  <c r="R12" i="271"/>
  <c r="S12" i="271" s="1"/>
  <c r="H7" i="270"/>
  <c r="H9" i="270"/>
  <c r="H15" i="270"/>
  <c r="H17" i="270"/>
  <c r="H23" i="270"/>
  <c r="R9" i="271"/>
  <c r="S9" i="271" s="1"/>
  <c r="R17" i="271"/>
  <c r="S17" i="271" s="1"/>
  <c r="R24" i="271"/>
  <c r="S24" i="271"/>
  <c r="R16" i="271"/>
  <c r="S16" i="271" s="1"/>
  <c r="R15" i="271"/>
  <c r="S15" i="271" s="1"/>
  <c r="R23" i="271"/>
  <c r="S23" i="271" s="1"/>
  <c r="D37" i="242"/>
  <c r="D90" i="233"/>
  <c r="D69" i="233"/>
  <c r="D70" i="233" s="1"/>
  <c r="D49" i="233"/>
  <c r="D50" i="233" s="1"/>
  <c r="F26" i="217"/>
  <c r="F27" i="217"/>
  <c r="F28" i="217"/>
  <c r="F29" i="217"/>
  <c r="F30" i="217"/>
  <c r="F10" i="217"/>
  <c r="F11" i="217"/>
  <c r="F12" i="217"/>
  <c r="F13" i="217"/>
  <c r="F15" i="217"/>
  <c r="F16" i="217"/>
  <c r="F17" i="217"/>
  <c r="F39" i="217"/>
  <c r="F38" i="217"/>
  <c r="F37" i="217"/>
  <c r="F36" i="217"/>
  <c r="F35" i="217"/>
  <c r="F32" i="217"/>
  <c r="F31" i="217"/>
  <c r="F25" i="217"/>
  <c r="F18" i="217"/>
  <c r="F14" i="217"/>
  <c r="F9" i="217"/>
  <c r="D44" i="217"/>
  <c r="F44" i="217" s="1"/>
  <c r="F8" i="217"/>
  <c r="F19" i="217"/>
  <c r="F23" i="253" l="1"/>
  <c r="G31" i="259"/>
  <c r="H30" i="253"/>
  <c r="L30" i="253"/>
  <c r="D31" i="259"/>
  <c r="C23" i="253"/>
  <c r="K30" i="253"/>
  <c r="C9" i="253"/>
  <c r="C30" i="253" s="1"/>
  <c r="D14" i="242"/>
  <c r="H36" i="249"/>
  <c r="E36" i="249"/>
  <c r="D8" i="243"/>
  <c r="D6" i="243" s="1"/>
  <c r="D51" i="242"/>
  <c r="E34" i="242"/>
  <c r="D34" i="242"/>
  <c r="E51" i="242"/>
  <c r="F9" i="253"/>
  <c r="F30" i="253" s="1"/>
  <c r="C18" i="259"/>
  <c r="N30" i="253"/>
  <c r="C10" i="259"/>
  <c r="G28" i="261"/>
  <c r="I9" i="253"/>
  <c r="I30" i="253" s="1"/>
  <c r="E30" i="253"/>
  <c r="D30" i="253"/>
  <c r="F10" i="259"/>
  <c r="F31" i="259" s="1"/>
  <c r="J30" i="253"/>
  <c r="D24" i="260"/>
  <c r="E24" i="260"/>
  <c r="C31" i="259" l="1"/>
  <c r="E54" i="242"/>
  <c r="E58" i="242" s="1"/>
  <c r="D54" i="242"/>
  <c r="E56" i="242" l="1"/>
  <c r="E57" i="242" s="1"/>
  <c r="E63" i="242"/>
  <c r="D63" i="242"/>
  <c r="D21" i="241"/>
  <c r="D20" i="241" s="1"/>
  <c r="D56" i="242"/>
  <c r="D57" i="242" s="1"/>
  <c r="D58" i="242"/>
</calcChain>
</file>

<file path=xl/sharedStrings.xml><?xml version="1.0" encoding="utf-8"?>
<sst xmlns="http://schemas.openxmlformats.org/spreadsheetml/2006/main" count="3923" uniqueCount="2056">
  <si>
    <t>Template EU OV1 – Overview of total risk exposure amounts</t>
  </si>
  <si>
    <t>Template EU KM1 - Key metrics template</t>
  </si>
  <si>
    <t>Template EU INS1 - Insurance participations</t>
  </si>
  <si>
    <t>Template EU INS2 - Financial conglomerates information on own funds and capital adequacy ratio</t>
  </si>
  <si>
    <t>Table EU OVC - ICAAP information</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</si>
  <si>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</si>
  <si>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</si>
  <si>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</si>
  <si>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</si>
  <si>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</si>
  <si>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</si>
  <si>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</si>
  <si>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</si>
  <si>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</si>
  <si>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</si>
  <si>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</si>
  <si>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</si>
  <si>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</si>
  <si>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</si>
  <si>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</si>
  <si>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</si>
  <si>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</si>
  <si>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</si>
  <si>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</si>
  <si>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</si>
  <si>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</si>
  <si>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</si>
  <si>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</si>
  <si>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</si>
  <si>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</si>
  <si>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</si>
  <si>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</si>
  <si>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</si>
  <si>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</si>
  <si>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</si>
  <si>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</si>
  <si>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</si>
  <si>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</si>
  <si>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</si>
  <si>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</si>
  <si>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</si>
  <si>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</si>
  <si>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</si>
  <si>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</si>
  <si>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</si>
  <si>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</si>
  <si>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</si>
  <si>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</si>
  <si>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</si>
  <si>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</si>
  <si>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</si>
  <si>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</si>
  <si>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</si>
  <si>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</si>
  <si>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</si>
  <si>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charset val="186"/>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</si>
  <si>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</si>
  <si>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</si>
  <si>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</si>
  <si>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</si>
  <si>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</si>
  <si>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</si>
  <si>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</si>
  <si>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</si>
  <si>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</si>
  <si>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</si>
  <si>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</si>
  <si>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</si>
  <si>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</si>
  <si>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</si>
  <si>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</si>
  <si>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</si>
  <si>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</si>
  <si>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</si>
  <si>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</si>
  <si>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</si>
  <si>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</si>
  <si>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</si>
  <si>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</si>
  <si>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</si>
  <si>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</si>
  <si>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</si>
  <si>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</si>
  <si>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</si>
  <si>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</si>
  <si>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</si>
  <si>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</si>
  <si>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</si>
  <si>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</si>
  <si>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</si>
  <si>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</si>
  <si>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</si>
  <si>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</si>
  <si>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</si>
  <si>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</si>
  <si>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</si>
  <si>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</si>
  <si>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</si>
  <si>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</si>
  <si>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</si>
  <si>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</si>
  <si>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</si>
  <si>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</si>
  <si>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</si>
  <si>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</si>
  <si>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</si>
  <si>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</si>
  <si>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Risk exposure amount</t>
  </si>
  <si>
    <t>Own fund instruments held in insurance or re-insurance undertakings  or insurance holding company not deducted from own funds</t>
  </si>
  <si>
    <t xml:space="preserve">Supplementary own fund requirements of the financial conglomerate (amount) </t>
  </si>
  <si>
    <t>Capital adequacy ratio of the financial conglomerate (%)</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</si>
  <si>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</si>
  <si>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</si>
  <si>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</si>
  <si>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</si>
  <si>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</si>
  <si>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</si>
  <si>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t>
  </si>
  <si>
    <t>(b)</t>
  </si>
  <si>
    <t>Table EU OVA - Institution risk management approach</t>
  </si>
  <si>
    <t>Table EU OVB - Disclosure on governance arrangements</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</si>
  <si>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</si>
  <si>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</si>
  <si>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</si>
  <si>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</si>
  <si>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</si>
  <si>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</si>
  <si>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</si>
  <si>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</si>
  <si>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</si>
  <si>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</si>
  <si>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</si>
  <si>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</si>
  <si>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</si>
  <si>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</si>
  <si>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</si>
  <si>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</si>
  <si>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</si>
  <si>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</si>
  <si>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</si>
  <si>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</si>
  <si>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</si>
  <si>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</si>
  <si>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</si>
  <si>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</si>
  <si>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</si>
  <si>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</si>
  <si>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</si>
  <si>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(c)</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</si>
  <si>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</si>
  <si>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</si>
  <si>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</si>
  <si>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</si>
  <si>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</si>
  <si>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Template EU CCyB1 - Geographical distribution of credit exposures relevant for the calculation of the countercyclical buffer</t>
  </si>
  <si>
    <t>Template EU CCyB2 - Amount of institution-specific countercyclical capital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</si>
  <si>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</si>
  <si>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</si>
  <si>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</si>
  <si>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</si>
  <si>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</si>
  <si>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</si>
  <si>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</si>
  <si>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</si>
  <si>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</si>
  <si>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</si>
  <si>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</si>
  <si>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</si>
  <si>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</si>
  <si>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</si>
  <si>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</si>
  <si>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</si>
  <si>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</si>
  <si>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</si>
  <si>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</si>
  <si>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</si>
  <si>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</si>
  <si>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</si>
  <si>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</si>
  <si>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</si>
  <si>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</si>
  <si>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</si>
  <si>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</si>
  <si>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</si>
  <si>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</si>
  <si>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</si>
  <si>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</si>
  <si>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</si>
  <si>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</si>
  <si>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</si>
  <si>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 xml:space="preserve">Template EU LI1 - Differences between the accounting scope and the scope of prudential consolidation and mapping of financial statement categories with regulatory risk categories </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</si>
  <si>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</si>
  <si>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</si>
  <si>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</si>
  <si>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</si>
  <si>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</si>
  <si>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</si>
  <si>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</si>
  <si>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</si>
  <si>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</si>
  <si>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</si>
  <si>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</si>
  <si>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</si>
  <si>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</si>
  <si>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</si>
  <si>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</si>
  <si>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</si>
  <si>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</si>
  <si>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</si>
  <si>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</si>
  <si>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</si>
  <si>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</si>
  <si>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</si>
  <si>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</si>
  <si>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</si>
  <si>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</si>
  <si>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</si>
  <si>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</si>
  <si>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</si>
  <si>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</si>
  <si>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</si>
  <si>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</si>
  <si>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</si>
  <si>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</si>
  <si>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</si>
  <si>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</si>
  <si>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</si>
  <si>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</si>
  <si>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</si>
  <si>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</si>
  <si>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</si>
  <si>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</si>
  <si>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</si>
  <si>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</si>
  <si>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</si>
  <si>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</si>
  <si>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</si>
  <si>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</si>
  <si>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</si>
  <si>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</si>
  <si>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</si>
  <si>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Article 436(b) CRR</t>
  </si>
  <si>
    <t>Differences between columns (a) and (b) in template EU LI1</t>
  </si>
  <si>
    <t>Article 436(d) CRR</t>
  </si>
  <si>
    <t>Qualitative information on the main sources of differences between the accounting and regulatoy scope of consolidation shown in template EU LI2</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</si>
  <si>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</si>
  <si>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</si>
  <si>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</si>
  <si>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</si>
  <si>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</si>
  <si>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</si>
  <si>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</si>
  <si>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Fixed format</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</si>
  <si>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</si>
  <si>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</si>
  <si>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</si>
  <si>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</si>
  <si>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</si>
  <si>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</si>
  <si>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</si>
  <si>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</si>
  <si>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</si>
  <si>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</si>
  <si>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</si>
  <si>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</si>
  <si>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</si>
  <si>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</si>
  <si>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</si>
  <si>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</si>
  <si>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</si>
  <si>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</si>
  <si>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</si>
  <si>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</si>
  <si>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</si>
  <si>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</si>
  <si>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</si>
  <si>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</si>
  <si>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</si>
  <si>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</si>
  <si>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</si>
  <si>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</si>
  <si>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</si>
  <si>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</si>
  <si>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</si>
  <si>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</si>
  <si>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</si>
  <si>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</si>
  <si>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</si>
  <si>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</si>
  <si>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</si>
  <si>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</si>
  <si>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</si>
  <si>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</si>
  <si>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</si>
  <si>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</si>
  <si>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</si>
  <si>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</si>
  <si>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</si>
  <si>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</si>
  <si>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</si>
  <si>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</si>
  <si>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</si>
  <si>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</si>
  <si>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</si>
  <si>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</si>
  <si>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</si>
  <si>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</si>
  <si>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</si>
  <si>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</si>
  <si>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</si>
  <si>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</si>
  <si>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</si>
  <si>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</si>
  <si>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</si>
  <si>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</si>
  <si>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</si>
  <si>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</si>
  <si>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</si>
  <si>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</si>
  <si>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Calibri"/>
        <family val="2"/>
        <scheme val="minor"/>
      </rPr>
      <t xml:space="preserve"> </t>
    </r>
    <r>
      <rPr>
        <sz val="9"/>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</si>
  <si>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</si>
  <si>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</si>
  <si>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</si>
  <si>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</si>
  <si>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</si>
  <si>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</si>
  <si>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</si>
  <si>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Calibri"/>
        <family val="2"/>
        <scheme val="minor"/>
      </rPr>
      <t xml:space="preserve"> items of the institution (negative amount)</t>
    </r>
  </si>
  <si>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</si>
  <si>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</si>
  <si>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</si>
  <si>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</si>
  <si>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</si>
  <si>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</si>
  <si>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</si>
  <si>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</si>
  <si>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</si>
  <si>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</si>
  <si>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</si>
  <si>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</si>
  <si>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</si>
  <si>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</si>
  <si>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</si>
  <si>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</si>
  <si>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</si>
  <si>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</si>
  <si>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</si>
  <si>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</si>
  <si>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</si>
  <si>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</si>
  <si>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Calibri"/>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</si>
  <si>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</si>
  <si>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</si>
  <si>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</si>
  <si>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</si>
  <si>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</si>
  <si>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</si>
  <si>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</si>
  <si>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</si>
  <si>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</si>
  <si>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</si>
  <si>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</si>
  <si>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</si>
  <si>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</si>
  <si>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</si>
  <si>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</si>
  <si>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</si>
  <si>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</si>
  <si>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</si>
  <si>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</si>
  <si>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</si>
  <si>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</si>
  <si>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</si>
  <si>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</si>
  <si>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</si>
  <si>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</si>
  <si>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</si>
  <si>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</si>
  <si>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</si>
  <si>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</si>
  <si>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</si>
  <si>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</si>
  <si>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</si>
  <si>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</si>
  <si>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</si>
  <si>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</si>
  <si>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</si>
  <si>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</si>
  <si>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</si>
  <si>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</si>
  <si>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</si>
  <si>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</si>
  <si>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</si>
  <si>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</si>
  <si>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</si>
  <si>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</si>
  <si>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r>
      <t>Direct and indirect holdings of</t>
    </r>
    <r>
      <rPr>
        <sz val="9"/>
        <rFont val="Calibri"/>
        <family val="2"/>
        <scheme val="minor"/>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</si>
  <si>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</si>
  <si>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t xml:space="preserve">Deferred tax assets arising from temporary differences (amount below </t>
    </r>
    <r>
      <rPr>
        <sz val="9"/>
        <rFont val="Calibri"/>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</si>
  <si>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</si>
  <si>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</si>
  <si>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</si>
  <si>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</si>
  <si>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</si>
  <si>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</si>
  <si>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</si>
  <si>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</si>
  <si>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</si>
  <si>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</si>
  <si>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</si>
  <si>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</si>
  <si>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</si>
  <si>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</si>
  <si>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</si>
  <si>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</si>
  <si>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</si>
  <si>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</si>
  <si>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</si>
  <si>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</si>
  <si>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</si>
  <si>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</si>
  <si>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</si>
  <si>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Qualitative or quantitative information - Free format</t>
  </si>
  <si>
    <t>Issuer</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</si>
  <si>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</si>
  <si>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</si>
  <si>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</si>
  <si>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</si>
  <si>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</si>
  <si>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</si>
  <si>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</si>
  <si>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</si>
  <si>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</si>
  <si>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</si>
  <si>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</si>
  <si>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</si>
  <si>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</si>
  <si>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</si>
  <si>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</si>
  <si>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</si>
  <si>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</si>
  <si>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</si>
  <si>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</si>
  <si>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</si>
  <si>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</si>
  <si>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</si>
  <si>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</si>
  <si>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</si>
  <si>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</si>
  <si>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</si>
  <si>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</si>
  <si>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</si>
  <si>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</si>
  <si>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</si>
  <si>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</si>
  <si>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</si>
  <si>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</si>
  <si>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</si>
  <si>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</si>
  <si>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</si>
  <si>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</si>
  <si>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</si>
  <si>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</si>
  <si>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</si>
  <si>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</si>
  <si>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</si>
  <si>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</si>
  <si>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</si>
  <si>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</si>
  <si>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</si>
  <si>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</si>
  <si>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</si>
  <si>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</si>
  <si>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</si>
  <si>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</si>
  <si>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</si>
  <si>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</si>
  <si>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</si>
  <si>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</si>
  <si>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</si>
  <si>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</si>
  <si>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</si>
  <si>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</si>
  <si>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</si>
  <si>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</si>
  <si>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</si>
  <si>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charset val="186"/>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</si>
  <si>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</si>
  <si>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</si>
  <si>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</si>
  <si>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</si>
  <si>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</si>
  <si>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</si>
  <si>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</si>
  <si>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</si>
  <si>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</si>
  <si>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</si>
  <si>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</si>
  <si>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</si>
  <si>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</si>
  <si>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</si>
  <si>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</si>
  <si>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</si>
  <si>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</si>
  <si>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</si>
  <si>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</si>
  <si>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</si>
  <si>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</si>
  <si>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</si>
  <si>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</si>
  <si>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</si>
  <si>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</si>
  <si>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</si>
  <si>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</si>
  <si>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</si>
  <si>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</si>
  <si>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</si>
  <si>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</si>
  <si>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</si>
  <si>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</si>
  <si>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r>
      <t xml:space="preserve">(Exempted CCP leg of client-cleared trade exposures) (Original </t>
    </r>
    <r>
      <rPr>
        <sz val="11"/>
        <color theme="1"/>
        <rFont val="Calibri"/>
        <family val="2"/>
        <charset val="186"/>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</si>
  <si>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</si>
  <si>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</si>
  <si>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</si>
  <si>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</si>
  <si>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</si>
  <si>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</si>
  <si>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</si>
  <si>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</si>
  <si>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</si>
  <si>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</si>
  <si>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</si>
  <si>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</si>
  <si>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</si>
  <si>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</si>
  <si>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</si>
  <si>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</si>
  <si>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charset val="186"/>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</si>
  <si>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</si>
  <si>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</si>
  <si>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</si>
  <si>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</si>
  <si>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</si>
  <si>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</si>
  <si>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</si>
  <si>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</si>
  <si>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</si>
  <si>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</si>
  <si>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</si>
  <si>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charset val="186"/>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</si>
  <si>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</si>
  <si>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</si>
  <si>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</si>
  <si>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</si>
  <si>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</si>
  <si>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</si>
  <si>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</si>
  <si>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</si>
  <si>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</si>
  <si>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</si>
  <si>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</si>
  <si>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</si>
  <si>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</si>
  <si>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</si>
  <si>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charset val="186"/>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</si>
  <si>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</si>
  <si>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</si>
  <si>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</si>
  <si>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charset val="186"/>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</si>
  <si>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</si>
  <si>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</si>
  <si>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</si>
  <si>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</si>
  <si>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</si>
  <si>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</si>
  <si>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charset val="186"/>
        <scheme val="minor"/>
      </rPr>
      <t>b</t>
    </r>
  </si>
  <si>
    <t>Choice on transitional arrangements for the definition of the capital measure</t>
  </si>
  <si>
    <t>Disclosure of mean values</t>
  </si>
  <si>
    <r>
      <t>Mean of daily values of gross SFT assets, after adjustment for sale accounting transactions</t>
    </r>
    <r>
      <rPr>
        <sz val="11"/>
        <rFont val="Calibri"/>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</si>
  <si>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</si>
  <si>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Calibri"/>
        <family val="2"/>
        <charset val="186"/>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</si>
  <si>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</si>
  <si>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charset val="186"/>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</si>
  <si>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</si>
  <si>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</si>
  <si>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</si>
  <si>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</si>
  <si>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</si>
  <si>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</si>
  <si>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</si>
  <si>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</si>
  <si>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</si>
  <si>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</si>
  <si>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</si>
  <si>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</si>
  <si>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</si>
  <si>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</si>
  <si>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</si>
  <si>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</si>
  <si>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</si>
  <si>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</si>
  <si>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</si>
  <si>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</si>
  <si>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</si>
  <si>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</si>
  <si>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</si>
  <si>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</si>
  <si>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</si>
  <si>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</si>
  <si>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</si>
  <si>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Row</t>
  </si>
  <si>
    <t>Description of the processes used to manage the risk of excessive leverage</t>
  </si>
  <si>
    <r>
      <t xml:space="preserve">Description of the factors that had an impact on the leverage </t>
    </r>
    <r>
      <rPr>
        <sz val="11"/>
        <color rgb="FFFF0000"/>
        <rFont val="Calibri"/>
        <family val="2"/>
        <scheme val="minor"/>
      </rPr>
      <t>r</t>
    </r>
    <r>
      <rPr>
        <sz val="11"/>
        <color rgb="FF000000"/>
        <rFont val="Calibri"/>
        <family val="2"/>
        <scheme val="minor"/>
      </rPr>
      <t xml:space="preserve">atio during the period to which the disclosed leverage </t>
    </r>
    <r>
      <rPr>
        <sz val="11"/>
        <color rgb="FFFF0000"/>
        <rFont val="Calibri"/>
        <family val="2"/>
        <scheme val="minor"/>
      </rPr>
      <t>r</t>
    </r>
    <r>
      <rPr>
        <sz val="11"/>
        <color rgb="FF000000"/>
        <rFont val="Calibri"/>
        <family val="2"/>
        <scheme val="minor"/>
      </rPr>
      <t>atio refers</t>
    </r>
  </si>
  <si>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</si>
  <si>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</si>
  <si>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</si>
  <si>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</si>
  <si>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in accordance with Article 451a(4) CRR</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</si>
  <si>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</si>
  <si>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</si>
  <si>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</si>
  <si>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</si>
  <si>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</si>
  <si>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</si>
  <si>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</si>
  <si>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</si>
  <si>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</si>
  <si>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r>
      <t>·</t>
    </r>
    <r>
      <rPr>
        <sz val="7"/>
        <rFont val="Calibri"/>
        <family val="2"/>
        <scheme val="minor"/>
      </rPr>
      <t xml:space="preserve">         </t>
    </r>
    <r>
      <rPr>
        <sz val="12"/>
        <rFont val="Calibri"/>
        <family val="2"/>
        <scheme val="minor"/>
      </rPr>
      <t>Concentration limits on collateral pools and sources of funding (both products and counterparties)</t>
    </r>
  </si>
  <si>
    <r>
      <t>·</t>
    </r>
    <r>
      <rPr>
        <sz val="7"/>
        <rFont val="Calibri"/>
        <family val="2"/>
        <scheme val="minor"/>
      </rPr>
      <t xml:space="preserve">         </t>
    </r>
    <r>
      <rPr>
        <sz val="12"/>
        <rFont val="Calibri"/>
        <family val="2"/>
        <scheme val="minor"/>
      </rPr>
      <t>Customised measurement tools or metrics that assess the structure of the bank’s balance sheet or that project cash flows and future liquidity positions, taking into account off-balance sheet risks which are specific to that bank</t>
    </r>
  </si>
  <si>
    <r>
      <t>·</t>
    </r>
    <r>
      <rPr>
        <sz val="7"/>
        <rFont val="Calibri"/>
        <family val="2"/>
        <scheme val="minor"/>
      </rPr>
      <t xml:space="preserve">         </t>
    </r>
    <r>
      <rPr>
        <sz val="12"/>
        <rFont val="Calibri"/>
        <family val="2"/>
        <scheme val="minor"/>
      </rPr>
      <t>Liquidity exposures and funding needs at the level of individual legal entities, foreign branches and subsidiaries, taking into account legal, regulatory and operational limitations on the transferability of liquidity</t>
    </r>
  </si>
  <si>
    <r>
      <t>·</t>
    </r>
    <r>
      <rPr>
        <sz val="7"/>
        <rFont val="Calibri"/>
        <family val="2"/>
        <scheme val="minor"/>
      </rPr>
      <t xml:space="preserve">         </t>
    </r>
    <r>
      <rPr>
        <sz val="12"/>
        <rFont val="Calibri"/>
        <family val="2"/>
        <scheme val="minor"/>
      </rPr>
      <t>Balance sheet and off-balance sheet items broken down into maturity buckets and the resultant liquidity gaps</t>
    </r>
  </si>
  <si>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</si>
  <si>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</si>
  <si>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</si>
  <si>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</si>
  <si>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</si>
  <si>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</si>
  <si>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</si>
  <si>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</si>
  <si>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</si>
  <si>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</si>
  <si>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</si>
  <si>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</si>
  <si>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</si>
  <si>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</si>
  <si>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</si>
  <si>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</si>
  <si>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</si>
  <si>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</si>
  <si>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</si>
  <si>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</si>
  <si>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</si>
  <si>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</si>
  <si>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</si>
  <si>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</si>
  <si>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</si>
  <si>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</si>
  <si>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</si>
  <si>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</si>
  <si>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</si>
  <si>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</si>
  <si>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</si>
  <si>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</si>
  <si>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</si>
  <si>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</si>
  <si>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</si>
  <si>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</si>
  <si>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</si>
  <si>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</si>
  <si>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</si>
  <si>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</si>
  <si>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</si>
  <si>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</si>
  <si>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</si>
  <si>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</si>
  <si>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</si>
  <si>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</si>
  <si>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</si>
  <si>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</si>
  <si>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</si>
  <si>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</si>
  <si>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</si>
  <si>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</si>
  <si>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</si>
  <si>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</si>
  <si>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</si>
  <si>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</si>
  <si>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</si>
  <si>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</si>
  <si>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</si>
  <si>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</si>
  <si>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</si>
  <si>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</si>
  <si>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</si>
  <si>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</si>
  <si>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</si>
  <si>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</si>
  <si>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</si>
  <si>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</si>
  <si>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</si>
  <si>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</si>
  <si>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</si>
  <si>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</si>
  <si>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</si>
  <si>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</si>
  <si>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</si>
  <si>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</si>
  <si>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</si>
  <si>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</si>
  <si>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</si>
  <si>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</si>
  <si>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</si>
  <si>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</si>
  <si>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</si>
  <si>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</si>
  <si>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</si>
  <si>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</si>
  <si>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charset val="186"/>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</si>
  <si>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</si>
  <si>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</si>
  <si>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</si>
  <si>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</si>
  <si>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</si>
  <si>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</si>
  <si>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Template EU CR5 – standardised approach</t>
  </si>
  <si>
    <t>Table EU CRD – Qualitative disclosure requirements related to standardised approach</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</si>
  <si>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</si>
  <si>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</si>
  <si>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</si>
  <si>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</si>
  <si>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</si>
  <si>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</si>
  <si>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</si>
  <si>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</si>
  <si>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</si>
  <si>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 xml:space="preserve"> Exposure classes</t>
  </si>
  <si>
    <t>Exposures before CCF and before CRM</t>
  </si>
  <si>
    <t>Exposures post CCF and post CRM</t>
  </si>
  <si>
    <t>RWAs and RWAs density</t>
  </si>
  <si>
    <t>On-balance-sheet exposures</t>
  </si>
  <si>
    <t>Off-balance-sheet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</si>
  <si>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</si>
  <si>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</si>
  <si>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</si>
  <si>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</si>
  <si>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</si>
  <si>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</si>
  <si>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</si>
  <si>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</si>
  <si>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</si>
  <si>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</si>
  <si>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</si>
  <si>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</si>
  <si>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</si>
  <si>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</si>
  <si>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</si>
  <si>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</si>
  <si>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</si>
  <si>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n</t>
  </si>
  <si>
    <t>o</t>
  </si>
  <si>
    <t>p</t>
  </si>
  <si>
    <t>q</t>
  </si>
  <si>
    <t>Exposures secured by mortgages on immovable property</t>
  </si>
  <si>
    <t>Exposures to institutions and corporates with a short-term credit assessment</t>
  </si>
  <si>
    <t>Units or shares in collective investment undertakings</t>
  </si>
  <si>
    <t>Equity exposures</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</si>
  <si>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</si>
  <si>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</si>
  <si>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</si>
  <si>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</si>
  <si>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</si>
  <si>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</si>
  <si>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</si>
  <si>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</si>
  <si>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</si>
  <si>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</si>
  <si>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</si>
  <si>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</si>
  <si>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</si>
  <si>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</si>
  <si>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</si>
  <si>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</si>
  <si>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</si>
  <si>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</si>
  <si>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</si>
  <si>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</si>
  <si>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</si>
  <si>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</si>
  <si>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</si>
  <si>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</si>
  <si>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Template EU CR1: Performing and non-performing exposures and related provisions. </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</si>
  <si>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</si>
  <si>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</si>
  <si>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</si>
  <si>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</si>
  <si>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</si>
  <si>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</si>
  <si>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</si>
  <si>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</si>
  <si>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</si>
  <si>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</si>
  <si>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</si>
  <si>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</si>
  <si>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</si>
  <si>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</si>
  <si>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</si>
  <si>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</si>
  <si>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</si>
  <si>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</si>
  <si>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</si>
  <si>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</si>
  <si>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</si>
  <si>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</si>
  <si>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</si>
  <si>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</si>
  <si>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</si>
  <si>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</si>
  <si>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</si>
  <si>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</si>
  <si>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</si>
  <si>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</si>
  <si>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</si>
  <si>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</si>
  <si>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</si>
  <si>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</si>
  <si>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</si>
  <si>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</si>
  <si>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</si>
  <si>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</si>
  <si>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</si>
  <si>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</si>
  <si>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</si>
  <si>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</si>
  <si>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</si>
  <si>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</si>
  <si>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</si>
  <si>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</si>
  <si>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</si>
  <si>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</si>
  <si>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</si>
  <si>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</si>
  <si>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</si>
  <si>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</si>
  <si>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</si>
  <si>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</si>
  <si>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</si>
  <si>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</si>
  <si>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</si>
  <si>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</si>
  <si>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</si>
  <si>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</si>
  <si>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</si>
  <si>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</si>
  <si>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</si>
  <si>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</si>
  <si>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</si>
  <si>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</si>
  <si>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</si>
  <si>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</si>
  <si>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</si>
  <si>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</si>
  <si>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</si>
  <si>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</si>
  <si>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</si>
  <si>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</si>
  <si>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</si>
  <si>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</si>
  <si>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</si>
  <si>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</si>
  <si>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</si>
  <si>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</si>
  <si>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</si>
  <si>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</si>
  <si>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</si>
  <si>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</si>
  <si>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</si>
  <si>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</si>
  <si>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</si>
  <si>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</si>
  <si>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</si>
  <si>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Calibri"/>
        <family val="2"/>
        <scheme val="minor"/>
      </rPr>
      <t> </t>
    </r>
  </si>
  <si>
    <r>
      <t>f</t>
    </r>
    <r>
      <rPr>
        <sz val="8"/>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</si>
  <si>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</si>
  <si>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</si>
  <si>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</si>
  <si>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</si>
  <si>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</si>
  <si>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</si>
  <si>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Country 2</t>
  </si>
  <si>
    <t>Country 3</t>
  </si>
  <si>
    <t>Country 4</t>
  </si>
  <si>
    <t>Country N</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</si>
  <si>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</si>
  <si>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</si>
  <si>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</si>
  <si>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</si>
  <si>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</si>
  <si>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</si>
  <si>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</si>
  <si>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</si>
  <si>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</si>
  <si>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</si>
  <si>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</si>
  <si>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</si>
  <si>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</si>
  <si>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</si>
  <si>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</si>
  <si>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</si>
  <si>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</si>
  <si>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</si>
  <si>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</si>
  <si>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</si>
  <si>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</si>
  <si>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</si>
  <si>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</si>
  <si>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</si>
  <si>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</si>
  <si>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</si>
  <si>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</si>
  <si>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</si>
  <si>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</si>
  <si>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</si>
  <si>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</si>
  <si>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</si>
  <si>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</si>
  <si>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</si>
  <si>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</si>
  <si>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</si>
  <si>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</si>
  <si>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</si>
  <si>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</si>
  <si>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</si>
  <si>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</si>
  <si>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</si>
  <si>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</si>
  <si>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</si>
  <si>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</si>
  <si>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</si>
  <si>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</si>
  <si>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</si>
  <si>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</si>
  <si>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</si>
  <si>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</si>
  <si>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</si>
  <si>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</si>
  <si>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</si>
  <si>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</si>
  <si>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</si>
  <si>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</si>
  <si>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</si>
  <si>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</si>
  <si>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</si>
  <si>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</si>
  <si>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</si>
  <si>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</si>
  <si>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Table EU CRC – Qualitative disclosure requirements related to CRM techniques</t>
  </si>
  <si>
    <t>Template EU CR3 –  CRM techniques overview:  Disclosure of the use of credit risk mitigation techniques</t>
  </si>
  <si>
    <t>Article 453 (a) CRR</t>
  </si>
  <si>
    <t xml:space="preserve">A description of the core features of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</si>
  <si>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</si>
  <si>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</si>
  <si>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</si>
  <si>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</si>
  <si>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</si>
  <si>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</si>
  <si>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</si>
  <si>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</si>
  <si>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</si>
  <si>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</si>
  <si>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</si>
  <si>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</si>
  <si>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</si>
  <si>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</si>
  <si>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Debt securities </t>
  </si>
  <si>
    <t>  </t>
  </si>
  <si>
    <t xml:space="preserve">     Of which non-performing exposures</t>
  </si>
  <si>
    <t xml:space="preserve">            Of which defaulted </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</si>
  <si>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</si>
  <si>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</si>
  <si>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</si>
  <si>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</si>
  <si>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</si>
  <si>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</si>
  <si>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</si>
  <si>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</si>
  <si>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</si>
  <si>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</si>
  <si>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</si>
  <si>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</si>
  <si>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</si>
  <si>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charset val="186"/>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</si>
  <si>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</si>
  <si>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</si>
  <si>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</si>
  <si>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</si>
  <si>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</si>
  <si>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</si>
  <si>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</si>
  <si>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</si>
  <si>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</si>
  <si>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</si>
  <si>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</si>
  <si>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</si>
  <si>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</si>
  <si>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</si>
  <si>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</si>
  <si>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</si>
  <si>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</si>
  <si>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</si>
  <si>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X</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</si>
  <si>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</si>
  <si>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</si>
  <si>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</si>
  <si>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</si>
  <si>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</si>
  <si>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</si>
  <si>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</si>
  <si>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</si>
  <si>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</si>
  <si>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</si>
  <si>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</si>
  <si>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</si>
  <si>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</si>
  <si>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</si>
  <si>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</si>
  <si>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</si>
  <si>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</si>
  <si>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</si>
  <si>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</si>
  <si>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</si>
  <si>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</si>
  <si>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</si>
  <si>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</si>
  <si>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</si>
  <si>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</si>
  <si>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</si>
  <si>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</si>
  <si>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</si>
  <si>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</si>
  <si>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</si>
  <si>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</si>
  <si>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</si>
  <si>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</si>
  <si>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</si>
  <si>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</si>
  <si>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</si>
  <si>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</si>
  <si>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</si>
  <si>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</si>
  <si>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</si>
  <si>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</si>
  <si>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</si>
  <si>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</si>
  <si>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</si>
  <si>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</si>
  <si>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  </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</si>
  <si>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</si>
  <si>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</si>
  <si>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</si>
  <si>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</si>
  <si>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</si>
  <si>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</si>
  <si>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</si>
  <si>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</si>
  <si>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</si>
  <si>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r>
      <t xml:space="preserve"> </t>
    </r>
    <r>
      <rPr>
        <sz val="8.5"/>
        <color theme="1"/>
        <rFont val="Segoe UI"/>
        <family val="2"/>
      </rPr>
      <t>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</si>
  <si>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</si>
  <si>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</si>
  <si>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</si>
  <si>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</si>
  <si>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</si>
  <si>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</si>
  <si>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</si>
  <si>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</si>
  <si>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</si>
  <si>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</si>
  <si>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</si>
  <si>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</si>
  <si>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</si>
  <si>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</si>
  <si>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</si>
  <si>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</si>
  <si>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</si>
  <si>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</si>
  <si>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</si>
  <si>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</si>
  <si>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</si>
  <si>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</si>
  <si>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</si>
  <si>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</si>
  <si>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</si>
  <si>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</si>
  <si>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</si>
  <si>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</si>
  <si>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</si>
  <si>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</si>
  <si>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</si>
  <si>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</si>
  <si>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</si>
  <si>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</si>
  <si>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</si>
  <si>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</si>
  <si>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</si>
  <si>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</si>
  <si>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</si>
  <si>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</si>
  <si>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External rating
equivalent</t>
  </si>
  <si>
    <t>Template EU CR10 –  Specialised lending and equity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</si>
  <si>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</si>
  <si>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</si>
  <si>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</si>
  <si>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</si>
  <si>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</si>
  <si>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</si>
  <si>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</si>
  <si>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</si>
  <si>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</si>
  <si>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</si>
  <si>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</si>
  <si>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</si>
  <si>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</si>
  <si>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</si>
  <si>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</si>
  <si>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</si>
  <si>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</si>
  <si>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</si>
  <si>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</si>
  <si>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</si>
  <si>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t>
  </si>
  <si>
    <t>Equity exposures under the simple risk-weighted approach</t>
  </si>
  <si>
    <t>Categories</t>
  </si>
  <si>
    <t>Private equity exposures</t>
  </si>
  <si>
    <t>Exchange-traded equity exposures</t>
  </si>
  <si>
    <t>Other equity exposures</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</si>
  <si>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</si>
  <si>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</si>
  <si>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</si>
  <si>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</si>
  <si>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</si>
  <si>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</si>
  <si>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</si>
  <si>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Flexible format disclosure</t>
  </si>
  <si>
    <r>
      <t xml:space="preserve">Points (a) and (d) of Article 435 (1) CRR
</t>
    </r>
    <r>
      <rPr>
        <sz val="10"/>
        <color theme="1"/>
        <rFont val="Arial"/>
        <family val="2"/>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</si>
  <si>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11"/>
        <color theme="1"/>
        <rFont val="Calibri"/>
        <family val="2"/>
        <charset val="186"/>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</si>
  <si>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Point (c ) of Article 435 (1) CRR
</t>
    </r>
    <r>
      <rPr>
        <sz val="11"/>
        <color theme="1"/>
        <rFont val="Calibri"/>
        <family val="2"/>
        <charset val="186"/>
        <scheme val="minor"/>
      </rPr>
      <t xml:space="preserve">
Scope and nature of risk reporting and measurement systems</t>
    </r>
  </si>
  <si>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</si>
  <si>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</si>
  <si>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</si>
  <si>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</si>
  <si>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</si>
  <si>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</si>
  <si>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</si>
  <si>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</si>
  <si>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</si>
  <si>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</si>
  <si>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</si>
  <si>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EU (a)</t>
  </si>
  <si>
    <r>
      <rPr>
        <b/>
        <sz val="10"/>
        <color theme="1"/>
        <rFont val="Calibri"/>
        <family val="2"/>
        <scheme val="minor"/>
      </rPr>
      <t xml:space="preserve">Article 455(c) CRR
</t>
    </r>
    <r>
      <rPr>
        <sz val="10"/>
        <color theme="1"/>
        <rFont val="Calibri"/>
        <family val="2"/>
        <scheme val="minor"/>
      </rPr>
      <t xml:space="preserve">
Description of the procedures and systems implemented for the assurance of tradability of the positions included in the trading book in order to comply with the requirements of Article 104. 
Description of the methodology used to ensure that the policies and procedures implemented for the overall management of the trading book are appropriate. </t>
    </r>
  </si>
  <si>
    <t>EU (b)</t>
  </si>
  <si>
    <r>
      <t xml:space="preserve">
</t>
    </r>
    <r>
      <rPr>
        <b/>
        <sz val="10"/>
        <rFont val="Calibri"/>
        <family val="2"/>
        <scheme val="minor"/>
      </rPr>
      <t>Article 455(c) CRR</t>
    </r>
    <r>
      <rPr>
        <sz val="10"/>
        <rFont val="Calibri"/>
        <family val="2"/>
        <scheme val="minor"/>
      </rPr>
      <t xml:space="preserve">
For exposures from the trading and the non-trading book that are measured at fair value in accordance with
the applicable accounting framework and that have their exposure value adjusted in accordance with
Part Two, Title I, Chapter 2, Article 34 and Part Three, Title I, Chapter 3, Article 105 of the CRR (as well as the
Commission Delegated Regulation (EU) No 2016/101), institutions shall describe systems and controls to
ensure that the valuation estimates are prudent and reliable. These disclosures shall be provided as part of the
market risk disclosures for exposures from the trading book.</t>
    </r>
  </si>
  <si>
    <r>
      <rPr>
        <b/>
        <sz val="10"/>
        <color rgb="FF000000"/>
        <rFont val="Calibri"/>
        <family val="2"/>
        <scheme val="minor"/>
      </rPr>
      <t>Point (i) of Article 455(a) CRR</t>
    </r>
    <r>
      <rPr>
        <sz val="10"/>
        <color rgb="FF000000"/>
        <rFont val="Calibri"/>
        <family val="2"/>
        <scheme val="minor"/>
      </rPr>
      <t xml:space="preserve">
(A) Institutions using VaR models and SVaR models must disclose the following information:</t>
    </r>
  </si>
  <si>
    <t xml:space="preserve">(a) </t>
  </si>
  <si>
    <r>
      <rPr>
        <b/>
        <sz val="10"/>
        <color rgb="FF000000"/>
        <rFont val="Calibri"/>
        <family val="2"/>
        <scheme val="minor"/>
      </rPr>
      <t xml:space="preserve">Point (i) of Article 455 (a) and Article 455 (b) CRR
</t>
    </r>
    <r>
      <rPr>
        <sz val="10"/>
        <color rgb="FF000000"/>
        <rFont val="Calibri"/>
        <family val="2"/>
        <scheme val="minor"/>
      </rPr>
      <t xml:space="preserve">
Description of activities and risks covered by VaR and SVaR models, specifying how they are distributed in portfolios/sub-portfolios for which the competent authority has granted permission.</t>
    </r>
  </si>
  <si>
    <r>
      <rPr>
        <b/>
        <sz val="10"/>
        <rFont val="Calibri"/>
        <family val="2"/>
        <scheme val="minor"/>
      </rPr>
      <t xml:space="preserve">Article 455(b) CRR
</t>
    </r>
    <r>
      <rPr>
        <sz val="10"/>
        <rFont val="Calibri"/>
        <family val="2"/>
        <scheme val="minor"/>
      </rPr>
      <t xml:space="preserve">
Description of the scope of application of the VaR and SVaR models for which the competent authority has granted permission, </t>
    </r>
    <r>
      <rPr>
        <i/>
        <sz val="10"/>
        <rFont val="Calibri"/>
        <family val="2"/>
        <scheme val="minor"/>
      </rPr>
      <t>including which entities in the group use these models and how the models represent all the models used at the group level, as well as the percentage of own funds requirements covered by the models or if the same models of VaR/SVaR are used for all entities with market risk exposure</t>
    </r>
  </si>
  <si>
    <r>
      <rPr>
        <b/>
        <sz val="10"/>
        <rFont val="Calibri"/>
        <family val="2"/>
        <scheme val="minor"/>
      </rPr>
      <t xml:space="preserve">Point (i) of Article 455(a) CRR
</t>
    </r>
    <r>
      <rPr>
        <sz val="10"/>
        <rFont val="Calibri"/>
        <family val="2"/>
        <scheme val="minor"/>
      </rPr>
      <t xml:space="preserve">
Characteristics of the models used, including:</t>
    </r>
  </si>
  <si>
    <t xml:space="preserve">General description of regulatory VaR and SVaR models </t>
  </si>
  <si>
    <t xml:space="preserve">(d) </t>
  </si>
  <si>
    <t xml:space="preserve">Discussion of the main differences, if any, between the model used for management purposes and the model used for regulatory purposes (10 day 99%) for VaR and SVaR models. </t>
  </si>
  <si>
    <t xml:space="preserve">(e) </t>
  </si>
  <si>
    <t xml:space="preserve">For VaR models: </t>
  </si>
  <si>
    <t xml:space="preserve">(i) </t>
  </si>
  <si>
    <t>Data updating frequency;</t>
  </si>
  <si>
    <t xml:space="preserve"> (ii) </t>
  </si>
  <si>
    <t xml:space="preserve">Length of the data period that is used to calibrate the model. Describe the weighting scheme that is used (if any); </t>
  </si>
  <si>
    <t xml:space="preserve">(iii) </t>
  </si>
  <si>
    <t xml:space="preserve">How the institutions determines the 10-day holding period (for example, does it scale up a 1-day VaR by the square root of 10, or does it directly model the 10-day VaR?); </t>
  </si>
  <si>
    <t xml:space="preserve"> (iv) </t>
  </si>
  <si>
    <t xml:space="preserve">Aggregation approach, which is the method for aggregating the specific and general risk (i.e. do the institutions calculate the specific charge as a stand-alone charge by using a different method than the one used to calculate the general risk or do the institutions use a single model that diversifies general and specific risk?); </t>
  </si>
  <si>
    <t xml:space="preserve">(v) </t>
  </si>
  <si>
    <t xml:space="preserve">Valuation approach (full revaluation or use of approximations); </t>
  </si>
  <si>
    <t xml:space="preserve">(vi) </t>
  </si>
  <si>
    <t xml:space="preserve">Whether, when simulating potential movements in risk factors, absolute or relative returns (or a mixed approach) are used (i.e. proportional change in prices or rates or absolute change in prices or rates). </t>
  </si>
  <si>
    <t xml:space="preserve">(f) </t>
  </si>
  <si>
    <t xml:space="preserve">For SVaR models, specify: </t>
  </si>
  <si>
    <t xml:space="preserve">How the 10-day holding period is determined. For example, does the institution scale up a 1-day VaR by the square root of 10, or does it directly model the 10-day VaR? If the approach is the same as for the VaR models, the institutions may confirm this and refer to disclosure (e) (iii) above; </t>
  </si>
  <si>
    <t xml:space="preserve">The stress period chosen by the institution and the rationale for this choice; </t>
  </si>
  <si>
    <t xml:space="preserve">Valuation approach (full revaluation or use of approximations). </t>
  </si>
  <si>
    <t xml:space="preserve">(g)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</si>
  <si>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VaR and SVaR models apply at the group level).</t>
    </r>
  </si>
  <si>
    <t xml:space="preserve">(h) </t>
  </si>
  <si>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internal models and modelling processes. </t>
    </r>
  </si>
  <si>
    <r>
      <rPr>
        <b/>
        <sz val="10"/>
        <color rgb="FF000000"/>
        <rFont val="Calibri"/>
        <family val="2"/>
        <scheme val="minor"/>
      </rPr>
      <t>Point (ii) of Article 455(a) CRR</t>
    </r>
    <r>
      <rPr>
        <sz val="10"/>
        <color rgb="FF000000"/>
        <rFont val="Calibri"/>
        <family val="2"/>
        <scheme val="minor"/>
      </rPr>
      <t xml:space="preserve">
(B) Institutions using internal models to measure the own funds requirements for the incremental default and migration risk (IRC) must disclose the following information: </t>
    </r>
  </si>
  <si>
    <r>
      <rPr>
        <b/>
        <sz val="10"/>
        <color rgb="FF000000"/>
        <rFont val="Calibri"/>
        <family val="2"/>
        <scheme val="minor"/>
      </rPr>
      <t xml:space="preserve">Point (ii) of Article 455 (a) and Article 455 (b) CRR
</t>
    </r>
    <r>
      <rPr>
        <sz val="10"/>
        <color rgb="FF000000"/>
        <rFont val="Calibri"/>
        <family val="2"/>
        <scheme val="minor"/>
      </rPr>
      <t xml:space="preserve">
Description of risks covered by the IRC models, specifying how they are distributed in portfolios/sub-portfolios for which the competent authority has granted permission.</t>
    </r>
  </si>
  <si>
    <r>
      <rPr>
        <b/>
        <sz val="10"/>
        <color rgb="FF000000"/>
        <rFont val="Calibri"/>
        <family val="2"/>
        <scheme val="minor"/>
      </rPr>
      <t>Article 455(b) CRR</t>
    </r>
    <r>
      <rPr>
        <sz val="10"/>
        <color rgb="FF000000"/>
        <rFont val="Calibri"/>
        <family val="2"/>
        <scheme val="minor"/>
      </rPr>
      <t xml:space="preserve">
Description of the scope of application of the IRC model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the percentage of own funds requirements covered by the models /or if the same models of IRC is used for all entities with market risk exposure</t>
    </r>
  </si>
  <si>
    <r>
      <rPr>
        <b/>
        <sz val="10"/>
        <color theme="1"/>
        <rFont val="Calibri"/>
        <family val="2"/>
        <scheme val="minor"/>
      </rPr>
      <t xml:space="preserve">Point (ii) of Article 455(a) CRR
</t>
    </r>
    <r>
      <rPr>
        <sz val="10"/>
        <color theme="1"/>
        <rFont val="Calibri"/>
        <family val="2"/>
        <scheme val="minor"/>
      </rPr>
      <t xml:space="preserve">
General description of the methodology used for internal models for incremental default and migration risk, including:</t>
    </r>
  </si>
  <si>
    <t xml:space="preserve">Information about the overall modelling approach (notably, the use of spread-based models or transition matrix-based models); </t>
  </si>
  <si>
    <t xml:space="preserve">Information on the calibration of the transition matrix; </t>
  </si>
  <si>
    <t xml:space="preserve">Information about correlation assumptions; </t>
  </si>
  <si>
    <t xml:space="preserve">Approach used to determine liquidity horizons; </t>
  </si>
  <si>
    <t xml:space="preserve">Methodology used to achieve a capital assessment that is consistent with the required soundness standard; </t>
  </si>
  <si>
    <t xml:space="preserve">Approach used in the validation of the models.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</si>
  <si>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IRC models apply at the group level).</t>
    </r>
  </si>
  <si>
    <r>
      <rPr>
        <b/>
        <sz val="10"/>
        <color theme="1"/>
        <rFont val="Calibri"/>
        <family val="2"/>
        <scheme val="minor"/>
      </rPr>
      <t xml:space="preserve">Point (iv) of Article 455(a) CRR
</t>
    </r>
    <r>
      <rPr>
        <sz val="10"/>
        <color theme="1"/>
        <rFont val="Calibri"/>
        <family val="2"/>
        <scheme val="minor"/>
      </rPr>
      <t xml:space="preserve">
Description of the approach used for backtesting/validating the accuracy and internal consistency of data and parameters used for the IRC internal models and modelling processes. </t>
    </r>
  </si>
  <si>
    <r>
      <rPr>
        <b/>
        <sz val="10"/>
        <color rgb="FF000000"/>
        <rFont val="Calibri"/>
        <family val="2"/>
        <scheme val="minor"/>
      </rPr>
      <t xml:space="preserve">Point (ii) of Article 455(a) CRR
</t>
    </r>
    <r>
      <rPr>
        <sz val="10"/>
        <color rgb="FF000000"/>
        <rFont val="Calibri"/>
        <family val="2"/>
        <scheme val="minor"/>
      </rPr>
      <t xml:space="preserve">
(C) Institutions using internal models to measure own funds requirements for correlation trading portfolio (comprehensive risk measure) must disclosure the following information: </t>
    </r>
  </si>
  <si>
    <r>
      <rPr>
        <b/>
        <sz val="10"/>
        <color rgb="FF000000"/>
        <rFont val="Calibri"/>
        <family val="2"/>
        <scheme val="minor"/>
      </rPr>
      <t>Point (ii) of Article 455 (a) and Article 455 (b) CRR</t>
    </r>
    <r>
      <rPr>
        <sz val="10"/>
        <color rgb="FF000000"/>
        <rFont val="Calibri"/>
        <family val="2"/>
        <scheme val="minor"/>
      </rPr>
      <t xml:space="preserve">
Description of risks covered by the comprehensive risk measure models, specifying how they are distributed in portfolios/sub-portfolios for which the competent authority has granted permission.</t>
    </r>
  </si>
  <si>
    <r>
      <rPr>
        <b/>
        <sz val="10"/>
        <color rgb="FF000000"/>
        <rFont val="Calibri"/>
        <family val="2"/>
        <scheme val="minor"/>
      </rPr>
      <t xml:space="preserve">Article 455(b) CRR
</t>
    </r>
    <r>
      <rPr>
        <sz val="10"/>
        <color rgb="FF000000"/>
        <rFont val="Calibri"/>
        <family val="2"/>
        <scheme val="minor"/>
      </rPr>
      <t xml:space="preserve">Description of the scope of application of the  comprehensive risk measure models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including the percentage of own funds requirements covered by the models /or if the same models of IRC is used for all entities with market risk exposure</t>
    </r>
  </si>
  <si>
    <r>
      <rPr>
        <b/>
        <sz val="10"/>
        <color rgb="FF000000"/>
        <rFont val="Calibri"/>
        <family val="2"/>
        <scheme val="minor"/>
      </rPr>
      <t>Point (ii) of Article 455(a) CRR</t>
    </r>
    <r>
      <rPr>
        <sz val="10"/>
        <color rgb="FF000000"/>
        <rFont val="Calibri"/>
        <family val="2"/>
        <scheme val="minor"/>
      </rPr>
      <t xml:space="preserve">
General description of the methodology used for correlation trading, including:</t>
    </r>
  </si>
  <si>
    <t xml:space="preserve">Information about the overall modelling approach (choice of model correlation between default/migrations and spread: (i) separate but correlated stochastic processes driving migration/default and spread movement; (ii) spread changes driving migration/default; or (iii) default/migrations driving spread changes); </t>
  </si>
  <si>
    <t xml:space="preserve">Information used to calibrate the parameters of the base correlation: LGD pricing of the tranches (constant or stochastic); </t>
  </si>
  <si>
    <t xml:space="preserve">Information on the choice of whether to age positions (profits and losses based on the simulated market movement in the model calculated based on the time to expiry of each position at the end of the 1-year capital horizon or using their time to expiry at the calculation date); </t>
  </si>
  <si>
    <t xml:space="preserve">Approach used to determine liquidity horizons. </t>
  </si>
  <si>
    <t xml:space="preserve">Methodology used to achieve a capital assessment that is consistent with the required soundness standard.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</si>
  <si>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comprehensive risk measure models apply at the group level).</t>
    </r>
  </si>
  <si>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comprehensive risk measure internal models and modelling processes. </t>
    </r>
  </si>
  <si>
    <r>
      <rPr>
        <b/>
        <sz val="10"/>
        <color theme="1"/>
        <rFont val="Calibri"/>
        <family val="2"/>
        <scheme val="minor"/>
      </rPr>
      <t>Point (f) of Article 455 CRR</t>
    </r>
    <r>
      <rPr>
        <sz val="10"/>
        <color theme="1"/>
        <rFont val="Calibri"/>
        <family val="2"/>
        <scheme val="minor"/>
      </rPr>
      <t xml:space="preserve">
Information on weighted average liquidity horizon for each subportfolio covered by the internal models for incremental default and migration risk and for correlation trading</t>
    </r>
  </si>
  <si>
    <t>Own funds requirements</t>
  </si>
  <si>
    <r>
      <t>VaR</t>
    </r>
    <r>
      <rPr>
        <sz val="10"/>
        <color theme="1"/>
        <rFont val="Arial"/>
        <family val="2"/>
      </rPr>
      <t xml:space="preserve"> (higher of values a and b)</t>
    </r>
  </si>
  <si>
    <r>
      <t>Previous day’s VaR (VaR</t>
    </r>
    <r>
      <rPr>
        <sz val="8"/>
        <color theme="1"/>
        <rFont val="Arial"/>
        <family val="2"/>
      </rPr>
      <t>t-1</t>
    </r>
    <r>
      <rPr>
        <sz val="10"/>
        <color theme="1"/>
        <rFont val="Arial"/>
        <family val="2"/>
      </rPr>
      <t xml:space="preserve">) </t>
    </r>
  </si>
  <si>
    <t>Multiplication factor (mc)  x average of previous 60 working days (VaRavg)</t>
  </si>
  <si>
    <r>
      <t xml:space="preserve">SVaR </t>
    </r>
    <r>
      <rPr>
        <sz val="10"/>
        <color theme="1"/>
        <rFont val="Arial"/>
        <family val="2"/>
      </rPr>
      <t>(higher of values a and b)</t>
    </r>
  </si>
  <si>
    <r>
      <t>Latest available SVaR (SVaR</t>
    </r>
    <r>
      <rPr>
        <sz val="8"/>
        <color theme="1"/>
        <rFont val="Arial"/>
        <family val="2"/>
      </rPr>
      <t>t-1</t>
    </r>
    <r>
      <rPr>
        <sz val="10"/>
        <color theme="1"/>
        <rFont val="Arial"/>
        <family val="2"/>
      </rPr>
      <t>))</t>
    </r>
  </si>
  <si>
    <r>
      <t>Multiplication factor (ms)  x average of previous 60 working days (sVaR</t>
    </r>
    <r>
      <rPr>
        <sz val="8"/>
        <color theme="1"/>
        <rFont val="Arial"/>
        <family val="2"/>
      </rPr>
      <t>avg</t>
    </r>
    <r>
      <rPr>
        <sz val="10"/>
        <color theme="1"/>
        <rFont val="Arial"/>
        <family val="2"/>
      </rPr>
      <t>)</t>
    </r>
  </si>
  <si>
    <r>
      <t xml:space="preserve">IRC </t>
    </r>
    <r>
      <rPr>
        <sz val="10"/>
        <color theme="1"/>
        <rFont val="Arial"/>
        <family val="2"/>
      </rPr>
      <t>(higher of values a and b)</t>
    </r>
  </si>
  <si>
    <t>Most recent IRC measure</t>
  </si>
  <si>
    <t>12 weeks average IRC measure</t>
  </si>
  <si>
    <r>
      <rPr>
        <b/>
        <sz val="10"/>
        <color theme="1"/>
        <rFont val="Arial"/>
        <family val="2"/>
      </rPr>
      <t xml:space="preserve">Comprehensive risk measure </t>
    </r>
    <r>
      <rPr>
        <sz val="10"/>
        <color theme="1"/>
        <rFont val="Arial"/>
        <family val="2"/>
      </rPr>
      <t>(higher of values a, b and c)</t>
    </r>
  </si>
  <si>
    <t>Most recent risk measure of comprehensive risk measure</t>
  </si>
  <si>
    <t>12 weeks average of comprehensive risk measure</t>
  </si>
  <si>
    <t>Comprehensive risk measure - Floor</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</si>
  <si>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</si>
  <si>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</si>
  <si>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</si>
  <si>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</si>
  <si>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</si>
  <si>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</si>
  <si>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</si>
  <si>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</si>
  <si>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</si>
  <si>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</si>
  <si>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</si>
  <si>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</si>
  <si>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</si>
  <si>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</si>
  <si>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</si>
  <si>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</si>
  <si>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</si>
  <si>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</si>
  <si>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</si>
  <si>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</si>
  <si>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</si>
  <si>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</si>
  <si>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 xml:space="preserve">VaR (10 day 99%) </t>
  </si>
  <si>
    <t>Maximum value</t>
  </si>
  <si>
    <t>Average value</t>
  </si>
  <si>
    <t xml:space="preserve">Minimum value </t>
  </si>
  <si>
    <t>Period end</t>
  </si>
  <si>
    <t>SVaR (10 day 99%)</t>
  </si>
  <si>
    <t>IRC (99.9%)</t>
  </si>
  <si>
    <t xml:space="preserve">Comprehensive risk measure (99.9%) </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</si>
  <si>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</si>
  <si>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a clarification whether they include reserves and, if not, how reserves are integrated into the backtesting process.</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</si>
  <si>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</si>
  <si>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</si>
  <si>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</si>
  <si>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</si>
  <si>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</si>
  <si>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CCR6 – Credit derivatives exposures</t>
  </si>
  <si>
    <t>Template EU CCR7 – RWEA flow statements of CCR exposures under the IMM</t>
  </si>
  <si>
    <t>Template EU CCR8 – Exposures to CCPs</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</si>
  <si>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</si>
  <si>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</si>
  <si>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</si>
  <si>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</si>
  <si>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</si>
  <si>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</si>
  <si>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</si>
  <si>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</si>
  <si>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</si>
  <si>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</si>
  <si>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</si>
  <si>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</si>
  <si>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r>
      <t>EU</t>
    </r>
    <r>
      <rPr>
        <sz val="10"/>
        <color rgb="FFFF0000"/>
        <rFont val="Arial"/>
        <family val="2"/>
      </rPr>
      <t>-</t>
    </r>
    <r>
      <rPr>
        <sz val="10"/>
        <rFont val="Arial"/>
        <family val="2"/>
      </rPr>
      <t>1</t>
    </r>
  </si>
  <si>
    <t>EU - Original Exposure Method (for derivatives)</t>
  </si>
  <si>
    <t>1.4</t>
  </si>
  <si>
    <r>
      <t>EU</t>
    </r>
    <r>
      <rPr>
        <sz val="10"/>
        <color rgb="FFFF0000"/>
        <rFont val="Arial"/>
        <family val="2"/>
      </rPr>
      <t>-</t>
    </r>
    <r>
      <rPr>
        <sz val="10"/>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</si>
  <si>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</si>
  <si>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</si>
  <si>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</si>
  <si>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</si>
  <si>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</si>
  <si>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</si>
  <si>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</si>
  <si>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</si>
  <si>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</si>
  <si>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</si>
  <si>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</si>
  <si>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</si>
  <si>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</si>
  <si>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</si>
  <si>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</si>
  <si>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</si>
  <si>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</si>
  <si>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Exposure classes</t>
  </si>
  <si>
    <r>
      <t>Total exposure value</t>
    </r>
    <r>
      <rPr>
        <sz val="11"/>
        <rFont val="Calibri"/>
        <family val="2"/>
        <scheme val="minor"/>
      </rPr>
      <t xml:space="preserve"> </t>
    </r>
  </si>
  <si>
    <t xml:space="preserve">Regional government or local authorities </t>
  </si>
  <si>
    <t>PD scale</t>
  </si>
  <si>
    <t>Density of risk weighted exposure amounts</t>
  </si>
  <si>
    <t>1 … x</t>
  </si>
  <si>
    <t>x</t>
  </si>
  <si>
    <t>Sub-total (Exposure class X)</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</si>
  <si>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</si>
  <si>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</si>
  <si>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</si>
  <si>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</si>
  <si>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</si>
  <si>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</si>
  <si>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</si>
  <si>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</si>
  <si>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</si>
  <si>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</si>
  <si>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</si>
  <si>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</si>
  <si>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</si>
  <si>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</si>
  <si>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</si>
  <si>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</si>
  <si>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</si>
  <si>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</si>
  <si>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Fixed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</si>
  <si>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</si>
  <si>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</si>
  <si>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</si>
  <si>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</si>
  <si>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</si>
  <si>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</si>
  <si>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</si>
  <si>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</si>
  <si>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</si>
  <si>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</si>
  <si>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</si>
  <si>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</si>
  <si>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</si>
  <si>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</si>
  <si>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</si>
  <si>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</si>
  <si>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</si>
  <si>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</si>
  <si>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</si>
  <si>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</si>
  <si>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</si>
  <si>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</si>
  <si>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</si>
  <si>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</si>
  <si>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</si>
  <si>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</si>
  <si>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</si>
  <si>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</si>
  <si>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</si>
  <si>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</si>
  <si>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</si>
  <si>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</si>
  <si>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</si>
  <si>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</si>
  <si>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</si>
  <si>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</si>
  <si>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</si>
  <si>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</si>
  <si>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</si>
  <si>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Article 449(a)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</si>
  <si>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</si>
  <si>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</si>
  <si>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</si>
  <si>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</si>
  <si>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</si>
  <si>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</si>
  <si>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</si>
  <si>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</si>
  <si>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</si>
  <si>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</si>
  <si>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</si>
  <si>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</si>
  <si>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</si>
  <si>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</si>
  <si>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</si>
  <si>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</si>
  <si>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</si>
  <si>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</si>
  <si>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</si>
  <si>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</si>
  <si>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</si>
  <si>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</si>
  <si>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</si>
  <si>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</si>
  <si>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</si>
  <si>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</si>
  <si>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</si>
  <si>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</si>
  <si>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</si>
  <si>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</si>
  <si>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</si>
  <si>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</si>
  <si>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</si>
  <si>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</si>
  <si>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</si>
  <si>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</si>
  <si>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</si>
  <si>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</si>
  <si>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</si>
  <si>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</si>
  <si>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</si>
  <si>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</si>
  <si>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</si>
  <si>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</si>
  <si>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</si>
  <si>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</si>
  <si>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</si>
  <si>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</si>
  <si>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</si>
  <si>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</si>
  <si>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</si>
  <si>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</si>
  <si>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</si>
  <si>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</si>
  <si>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</si>
  <si>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</si>
  <si>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</si>
  <si>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</si>
  <si>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</si>
  <si>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</si>
  <si>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</si>
  <si>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</si>
  <si>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</si>
  <si>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</si>
  <si>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</si>
  <si>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</si>
  <si>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</si>
  <si>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Table EU ORA - Qualitative information on operational risk</t>
  </si>
  <si>
    <t>Template EU OR1 - Operational risk own funds requirements and risk-weighted exposure amounts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</si>
  <si>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</si>
  <si>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</si>
  <si>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</si>
  <si>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</si>
  <si>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Points (a), (b), (c) and(d) of Article 435(1) CRR</t>
  </si>
  <si>
    <t>Disclosure of the risk management objectives and policies</t>
  </si>
  <si>
    <t>Article 446 CRR</t>
  </si>
  <si>
    <t>Disclosure of the approaches for the assessment of minimum own funds requirements</t>
  </si>
  <si>
    <r>
      <t xml:space="preserve">Description of the AMA methodology approach used </t>
    </r>
    <r>
      <rPr>
        <i/>
        <sz val="11"/>
        <rFont val="Calibri"/>
        <family val="2"/>
        <scheme val="minor"/>
      </rPr>
      <t>(if applicable)</t>
    </r>
  </si>
  <si>
    <t>Article 454 CRRR</t>
  </si>
  <si>
    <r>
      <t xml:space="preserve">Disclose the use of insurance for risk mitigation in the Advanced Measurement Approach </t>
    </r>
    <r>
      <rPr>
        <i/>
        <sz val="11"/>
        <rFont val="Calibri"/>
        <family val="2"/>
        <scheme val="minor"/>
      </rPr>
      <t>(if applicable)</t>
    </r>
  </si>
  <si>
    <t xml:space="preserve"> Template EU OR1 - Operational risk own funds requirements and risk-weighted exposure amounts</t>
  </si>
  <si>
    <t>Banking activities</t>
  </si>
  <si>
    <t>Relevant indicator</t>
  </si>
  <si>
    <t>Total operational risk-weighted exposure amount</t>
  </si>
  <si>
    <r>
      <t xml:space="preserve">Risk </t>
    </r>
    <r>
      <rPr>
        <sz val="11"/>
        <color theme="1"/>
        <rFont val="Calibri"/>
        <family val="2"/>
        <charset val="186"/>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</si>
  <si>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</si>
  <si>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</si>
  <si>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</si>
  <si>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</si>
  <si>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</si>
  <si>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</si>
  <si>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</si>
  <si>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</si>
  <si>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</si>
  <si>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</si>
  <si>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</si>
  <si>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</si>
  <si>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</si>
  <si>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</si>
  <si>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</si>
  <si>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</si>
  <si>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</si>
  <si>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</si>
  <si>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</si>
  <si>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</si>
  <si>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</si>
  <si>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</si>
  <si>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</si>
  <si>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</si>
  <si>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</si>
  <si>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</si>
  <si>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</si>
  <si>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</si>
  <si>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</si>
  <si>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</si>
  <si>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</si>
  <si>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</si>
  <si>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</si>
  <si>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</si>
  <si>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</si>
  <si>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</si>
  <si>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</si>
  <si>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</si>
  <si>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</si>
  <si>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</si>
  <si>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</si>
  <si>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</si>
  <si>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</si>
  <si>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</si>
  <si>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</si>
  <si>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</si>
  <si>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</si>
  <si>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</si>
  <si>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</si>
  <si>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</si>
  <si>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</si>
  <si>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</si>
  <si>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</si>
  <si>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</si>
  <si>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</si>
  <si>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</si>
  <si>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</si>
  <si>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</si>
  <si>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</si>
  <si>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</si>
  <si>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</si>
  <si>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</si>
  <si>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</si>
  <si>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</si>
  <si>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</si>
  <si>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</si>
  <si>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</si>
  <si>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</si>
  <si>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</si>
  <si>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</si>
  <si>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</si>
  <si>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</si>
  <si>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</si>
  <si>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</si>
  <si>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</si>
  <si>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</si>
  <si>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</si>
  <si>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</si>
  <si>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</si>
  <si>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</si>
  <si>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</si>
  <si>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</si>
  <si>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</si>
  <si>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</si>
  <si>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</si>
  <si>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</si>
  <si>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</si>
  <si>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</si>
  <si>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</si>
  <si>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</si>
  <si>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</si>
  <si>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</si>
  <si>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</si>
  <si>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</si>
  <si>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</si>
  <si>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</si>
  <si>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</si>
  <si>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</si>
  <si>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</si>
  <si>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</si>
  <si>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</si>
  <si>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</si>
  <si>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</si>
  <si>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</si>
  <si>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</si>
  <si>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</si>
  <si>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</si>
  <si>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</si>
  <si>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</si>
  <si>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</si>
  <si>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</si>
  <si>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</si>
  <si>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</si>
  <si>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</si>
  <si>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</si>
  <si>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</si>
  <si>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</si>
  <si>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</si>
  <si>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</si>
  <si>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</si>
  <si>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</si>
  <si>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</si>
  <si>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</si>
  <si>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</si>
  <si>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</si>
  <si>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</si>
  <si>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</si>
  <si>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</si>
  <si>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</si>
  <si>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</si>
  <si>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</si>
  <si>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</si>
  <si>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</si>
  <si>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</si>
  <si>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</si>
  <si>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Template EU AE2 - Collateral received and own debt securities issued</t>
  </si>
  <si>
    <t>Template EU AE3 - Sources of encumbrance</t>
  </si>
  <si>
    <t>Table EU AE4 - Accompanying narrative information</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</si>
  <si>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</si>
  <si>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</si>
  <si>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</si>
  <si>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</si>
  <si>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</si>
  <si>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</si>
  <si>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</si>
  <si>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</si>
  <si>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</si>
  <si>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</si>
  <si>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</si>
  <si>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</si>
  <si>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</si>
  <si>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</si>
  <si>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</si>
  <si>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</si>
  <si>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</si>
  <si>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</si>
  <si>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</si>
  <si>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</si>
  <si>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</si>
  <si>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</si>
  <si>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</si>
  <si>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</si>
  <si>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</si>
  <si>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</si>
  <si>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</si>
  <si>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r>
      <t>Assets, collateral received and own
debt securities issued other than covered bond</t>
    </r>
    <r>
      <rPr>
        <b/>
        <sz val="10"/>
        <rFont val="Calibri"/>
        <family val="2"/>
        <charset val="238"/>
        <scheme val="minor"/>
      </rPr>
      <t>s and securitisations encumbered</t>
    </r>
  </si>
  <si>
    <t>Carrying amount of selected financial liabilities</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</si>
  <si>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</si>
  <si>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</si>
  <si>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</si>
  <si>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</si>
  <si>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Template EU OV1 - Overview of total risk exposure amounts</t>
  </si>
  <si>
    <t>Template EU CQ8: Collateral obtained by taking possession and execution processes - vintage breakdown</t>
  </si>
  <si>
    <t>Table EU CRC - Qualitative disclosure requirements related to CRM techniques</t>
  </si>
  <si>
    <t>Template EU CR3 -  CRM techniques overview:  Disclosure of the use of credit risk mitigation techniques</t>
  </si>
  <si>
    <t>Table EU CRD - Qualitative disclosure requirements related to standardised model</t>
  </si>
  <si>
    <t>Template EU CR4 - standardised approach - Credit risk exposure and CRM effects</t>
  </si>
  <si>
    <t>Template EU CR5 - standardised approach</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</si>
  <si>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</si>
  <si>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</si>
  <si>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</si>
  <si>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</si>
  <si>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</si>
  <si>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</si>
  <si>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</si>
  <si>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</si>
  <si>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Template EU CR10 -  Specialised lending and equity exposures under the simple riskweighted approach</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</si>
  <si>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</si>
  <si>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</si>
  <si>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</si>
  <si>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</si>
  <si>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</si>
  <si>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</si>
  <si>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</si>
  <si>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</si>
  <si>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</si>
  <si>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Key metrics and overview of risk-weighted exposure amounts</t>
  </si>
  <si>
    <t>Risk management policies and objectives</t>
  </si>
  <si>
    <t>The scope of application</t>
  </si>
  <si>
    <t>Countercyclical capital buffers</t>
  </si>
  <si>
    <t>The leverage ratio</t>
  </si>
  <si>
    <t>Liquidity requirements</t>
  </si>
  <si>
    <t>Credit risk quality</t>
  </si>
  <si>
    <t>The use of credit risk mitigation techniques</t>
  </si>
  <si>
    <t>The use of standardised approach</t>
  </si>
  <si>
    <t>The use of the IRB approach to credit risk</t>
  </si>
  <si>
    <t>Specialised lending</t>
  </si>
  <si>
    <t>Exposures to counterparty credit risk</t>
  </si>
  <si>
    <t>Exposures to securitisation positions</t>
  </si>
  <si>
    <t>The use of standardised approach and internal model for market risk</t>
  </si>
  <si>
    <t>Remuneration policy</t>
  </si>
  <si>
    <t>Encumbered and unencumbered assets</t>
  </si>
  <si>
    <t>n/a</t>
  </si>
  <si>
    <t>AFGHANISTAN</t>
  </si>
  <si>
    <t>AUSTRALIA</t>
  </si>
  <si>
    <t>AUSTRIA</t>
  </si>
  <si>
    <t>BELARUS</t>
  </si>
  <si>
    <t>BELGIUM</t>
  </si>
  <si>
    <t>BERMUDA</t>
  </si>
  <si>
    <t>BULGARIA</t>
  </si>
  <si>
    <t>CANADA</t>
  </si>
  <si>
    <t>CHINA</t>
  </si>
  <si>
    <t>CROATIA</t>
  </si>
  <si>
    <t>CZECH REPUBLIC</t>
  </si>
  <si>
    <t>CYPRUS</t>
  </si>
  <si>
    <t>DENMARK</t>
  </si>
  <si>
    <t>DOMINICA</t>
  </si>
  <si>
    <t>ESTONIA</t>
  </si>
  <si>
    <t>FINLAND</t>
  </si>
  <si>
    <t>FRANCE</t>
  </si>
  <si>
    <t>GERMANY</t>
  </si>
  <si>
    <t>GIBRALTAR</t>
  </si>
  <si>
    <t>GUERNSEY</t>
  </si>
  <si>
    <t>HUNGARY</t>
  </si>
  <si>
    <t>ICELAND</t>
  </si>
  <si>
    <t>IRELAND</t>
  </si>
  <si>
    <t>ISLE OF MAN</t>
  </si>
  <si>
    <t>ISRAEL</t>
  </si>
  <si>
    <t>JAPAN</t>
  </si>
  <si>
    <t>JORDAN</t>
  </si>
  <si>
    <t>LATVIA</t>
  </si>
  <si>
    <t>LITHUANIA</t>
  </si>
  <si>
    <t>LUXEMBOURG</t>
  </si>
  <si>
    <t>MARSHALL ISLANDS</t>
  </si>
  <si>
    <t>NETHERLANDS</t>
  </si>
  <si>
    <t>NIGERIA</t>
  </si>
  <si>
    <t>NORWAY</t>
  </si>
  <si>
    <t>OMAN</t>
  </si>
  <si>
    <t>POLAND</t>
  </si>
  <si>
    <t>PORTUGAL</t>
  </si>
  <si>
    <t>RUSSIAN FEDERATION</t>
  </si>
  <si>
    <t>SAUDI ARABIA</t>
  </si>
  <si>
    <t>SLOVENIA</t>
  </si>
  <si>
    <t>SOUTH AFRICA</t>
  </si>
  <si>
    <t>SPAIN</t>
  </si>
  <si>
    <t>SWEDEN</t>
  </si>
  <si>
    <t>SWITZERLAND</t>
  </si>
  <si>
    <t>TAIWAN, PROVINCE OF CHINA</t>
  </si>
  <si>
    <t>THAILAND</t>
  </si>
  <si>
    <t>UKRAINE</t>
  </si>
  <si>
    <t>UNITED ARAB EMIRATES</t>
  </si>
  <si>
    <t>UNITED KINGDOM</t>
  </si>
  <si>
    <t>UNITED STATES</t>
  </si>
  <si>
    <t>VIET NAM</t>
  </si>
  <si>
    <t>VIRGIN ISLANDS, BRITISH</t>
  </si>
  <si>
    <t>N/A</t>
  </si>
  <si>
    <t>Estonia</t>
  </si>
  <si>
    <t>Finland</t>
  </si>
  <si>
    <t>Australia</t>
  </si>
  <si>
    <t>Article 26(1) and with Articles 27, 28, 29</t>
  </si>
  <si>
    <t xml:space="preserve">Article 26(1) (c) CRR </t>
  </si>
  <si>
    <t>Article 26(1) (d) and (e) CRR</t>
  </si>
  <si>
    <t>Article 26(2) CRR</t>
  </si>
  <si>
    <t xml:space="preserve">Article 34 and 105 CRR </t>
  </si>
  <si>
    <t>Article 36(1) (b) and with Article 37 CRR</t>
  </si>
  <si>
    <t>Article 36(1) (h) and in Articles 43, 45, 46, 49(2) and (3) and 79 CRR</t>
  </si>
  <si>
    <t>Article 36(1) (i), in Articles 43, 45, 47, in point (b) of Article 48(1), and in Article 49(1) to (3) CRR</t>
  </si>
  <si>
    <t>Articles 51 and 52 CRR</t>
  </si>
  <si>
    <t>Article 92(2) (a) CRR</t>
  </si>
  <si>
    <t>Article 92(2) (b) CRR</t>
  </si>
  <si>
    <t>Article 92(2) (c) CRR</t>
  </si>
  <si>
    <t>Articles 128, 129, 130, 131 and 133 CRD</t>
  </si>
  <si>
    <t>Article 129 CRD</t>
  </si>
  <si>
    <t>Article 130 CRD</t>
  </si>
  <si>
    <t>Article 133 CRD</t>
  </si>
  <si>
    <t>Article 131 CRD</t>
  </si>
  <si>
    <t>Article 104(1) of Directive 2013/36/EU</t>
  </si>
  <si>
    <t>Article 36(1) (h) and with Articles, 45, 46, point (c) of Article 56, 59, 60, point (c) of Article 66, 69, 70 and 72i CRR</t>
  </si>
  <si>
    <t>Article 36(1) (i), with Articles 43, 45, 47, with point (b) of Article 48(1) and with Article 49(1) to (3) CRR</t>
  </si>
  <si>
    <t>Article 62 CRR</t>
  </si>
  <si>
    <t>Due from credit institutions</t>
  </si>
  <si>
    <t>Due from investment companies</t>
  </si>
  <si>
    <t>Financial assets at fair value through profit or loss</t>
  </si>
  <si>
    <t>Loans and advances to customers</t>
  </si>
  <si>
    <t>Receivables from customers</t>
  </si>
  <si>
    <t>Other financial assets</t>
  </si>
  <si>
    <t>Tangible assets</t>
  </si>
  <si>
    <t>Right-of-use assets</t>
  </si>
  <si>
    <t>Intangible assets</t>
  </si>
  <si>
    <t>Goodwill</t>
  </si>
  <si>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</si>
  <si>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</si>
  <si>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</si>
  <si>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</si>
  <si>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</si>
  <si>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</si>
  <si>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Share capital</t>
  </si>
  <si>
    <t>Share premium</t>
  </si>
  <si>
    <t>Other reserves</t>
  </si>
  <si>
    <t>Retained earnings</t>
  </si>
  <si>
    <t>Non-controlling interest</t>
  </si>
  <si>
    <t>AS LHV Group</t>
  </si>
  <si>
    <t>EE3100073644 </t>
  </si>
  <si>
    <t>Estonian</t>
  </si>
  <si>
    <t>No</t>
  </si>
  <si>
    <t>Common Equity Tier 1</t>
  </si>
  <si>
    <t xml:space="preserve">Group </t>
  </si>
  <si>
    <t>Common shares</t>
  </si>
  <si>
    <t>EUR 30m</t>
  </si>
  <si>
    <t>Various</t>
  </si>
  <si>
    <t>Shareholder's equity</t>
  </si>
  <si>
    <t>Floating</t>
  </si>
  <si>
    <t>Yes</t>
  </si>
  <si>
    <t xml:space="preserve">Fully discretionary </t>
  </si>
  <si>
    <t>Non-cumulative</t>
  </si>
  <si>
    <t>Additional Tier 1</t>
  </si>
  <si>
    <t>Overview of internal capital and liquidity adequacy assessment process for the Financial Supervision Authority</t>
  </si>
  <si>
    <t>Table EU  REMA - Remuneration policy*</t>
  </si>
  <si>
    <t>* Pages 52-56, 72-73 in Annual Report: https://investor.lhv.ee/assets/files/LHV_Group_Annual_Report_2021-EN.pdf</t>
  </si>
  <si>
    <t>,</t>
  </si>
  <si>
    <t>2022Q2</t>
  </si>
  <si>
    <t>2022Q3</t>
  </si>
  <si>
    <t>2022Q4</t>
  </si>
  <si>
    <t>Due from central banks</t>
  </si>
  <si>
    <t>Strategic financial investments</t>
  </si>
  <si>
    <t>Financial assets measured at amortized cost</t>
  </si>
  <si>
    <t>Legal reserve</t>
  </si>
  <si>
    <t>Thailand</t>
  </si>
  <si>
    <t>ESG prudential disclosures</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</si>
  <si>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</si>
  <si>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</si>
  <si>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</si>
  <si>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</si>
  <si>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</si>
  <si>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</si>
  <si>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</si>
  <si>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</si>
  <si>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</si>
  <si>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</si>
  <si>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</si>
  <si>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</si>
  <si>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</si>
  <si>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</si>
  <si>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For the mitigation of risks associated with environmental factors exclusion lists are used: clients involved in non-environmental friendly business activities fall outside of credit risk appetite. Additionally the assessments of credit collaterals' market values take physical risks into account: collaterals heavily impacted on physical risks are either not accepted or the market value respectively deducted. In order to understand counterparty's capacity to manage environmental risks a dedicated ESG risk questionnaire and ESG risk rating is being used in corporate banking credit processes.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</si>
  <si>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</si>
  <si>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</si>
  <si>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</si>
  <si>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</si>
  <si>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</si>
  <si>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</si>
  <si>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</si>
  <si>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</si>
  <si>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</si>
  <si>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</si>
  <si>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</si>
  <si>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</si>
  <si>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</si>
  <si>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</si>
  <si>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</si>
  <si>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</si>
  <si>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</si>
  <si>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</si>
  <si>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In short-term perspective the impact of environmental risks towards credit, market and operational risk is assessed rather low. Due to lack of data comprehensive assessments towards medium- and long-term perspective have not been conducted yet.</t>
  </si>
  <si>
    <t>(p)</t>
  </si>
  <si>
    <t>Data availability, quality and accuracy, and efforts to improve these aspects</t>
  </si>
  <si>
    <t xml:space="preserve">The identification of data needed is in progress, specially data needed to assess risks over the medium- and long-term perspective. Sectoral discussions with relevant state authorities have been initiated to establish more centralized approach towards local, i.e. Estonia related environmental factors and possible negative changes in environment and climate. Further scientific research is likely needed. LHV has also started to collect the ESG data related to credit clients and their collaterals. This includes both collection of data from the clients (ESG questionnaire, information on taxonomy eligible and aligned activities etc.), as well as collection of data from external sources and databases. </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</si>
  <si>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</si>
  <si>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</si>
  <si>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</si>
  <si>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</si>
  <si>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 xml:space="preserve">Transmission channels are considered as follows.
Operational risk - ESG factors may impact operational risk and compliance through following transmission channels:
•	Business Continuity: ESG factors, especially climate and environmental factors directly impact LHV and/or its critical partners’ business continuity.
•	Reporting &amp; tax, data governance: LHV inability to provide accurate and timely ESG related internal or external reports, especially due to lack of needed data.
•	Legal risk (excluding compliance): Litigation due to inability to reach publicly declared or contractual ESG goals.
•	Conduct risk: Litigation due to LHV’s inappropriate conduct related to ESG advice in the transition process and /or related to ESG products. 
•	Compliance risk: Breach of ESG related external requirements. 
•	Reputational risk: LHV’s and/or its asset/client/product portfolio not in accordance with customers’ and/or investors’ ESG expectations.
Credit risk - the transmission channels how ESG factors may negatively affect credit risk in credit portfolios are following:
•	ESG factors impact credit clients, their assets or their supply chain, which negatively influences the clients’ financial stability.
•	ESG factors, especially climate and environmental factors negatively impact credit collaterals.
Market risk - The transmission channels how ESG factors may affect market risk may mostly manifest through issuers or through the prices of securities' underlying assets. </t>
  </si>
  <si>
    <t>Adjustment of the institution's business strategy to integrate social factors and risks taking into account the impact of social risk on the institution's business environment, business model, strategy and financial planning</t>
  </si>
  <si>
    <t xml:space="preserve">While banks and financial institutions play an integral part in driving economic growth, they also have the power to impact individual lives and communities' overall wellbeing. Our business is always conducted with integrity, transparency, and ethics in mind, with the utmost emphasis on fair dealing and respect towards our partners, customers, and employees. LHV is using leverage to promote high ethical standards and inclusive approach in all customer, investor, and employee relations. 
Social objectives and considerations are integrated into our everyday operations and we are actively improving the processes of managing and mitigating the social risks associated with our business engagements.  Social risks which we address involve social factors that may have a positive or negative impact on the financial performance or solvency of a counterparty such as the rights, well-being and interests of people and communities including (in)equality, health, inclusiveness, labour relations, workplace health and safety, human capital, and communities. 
</t>
  </si>
  <si>
    <t>Objectives, targets and limits to assess and address social risk in short-term, medium-term and long-term, and performance assessment against these objectives, targets and limits, including forward-looking information in the design of business strategy and processes</t>
  </si>
  <si>
    <t xml:space="preserve">LHV has a separate ESG Policy in place, which incudes high level qualitative statements on ESG, incl. social risk related objectives. We have decided to focus primarily on five UN Sustainable Development Goals, the achievement of which we can influence the most. SDG 1: No poverty and SDG 8: Decent work and economic growth are one of those focus areas. There are several activities internally defined, both short-, medium- and long term, to reach the goals. </t>
  </si>
  <si>
    <t>Policies and procedures relating to direct and indirect engagement with new or existing counterparties on their strategies to mitigate and reduce socially harmful activities</t>
  </si>
  <si>
    <t>For the mitigation of risks associated with social factors exclusion lists are used: clients involved in such business activities fall outside of credit risk appetite. In order to understand counterparty's capacity to manage social risks a dedicated ESG risk questionnaire and ESG risk rating is being used in corporate banking credit processes.</t>
  </si>
  <si>
    <r>
      <t>Responsibilities of the management body for setting the risk framework, supervising and managing the implementation of the objectives, strategy and policies in the context of social risk management covering</t>
    </r>
    <r>
      <rPr>
        <sz val="11"/>
        <rFont val="Calibri"/>
        <family val="2"/>
        <charset val="186"/>
        <scheme val="minor"/>
      </rPr>
      <t xml:space="preserve"> counterparties</t>
    </r>
    <r>
      <rPr>
        <sz val="11"/>
        <rFont val="Calibri"/>
        <family val="2"/>
        <scheme val="minor"/>
      </rPr>
      <t>' approaches to:</t>
    </r>
  </si>
  <si>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</si>
  <si>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</si>
  <si>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</si>
  <si>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</si>
  <si>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</si>
  <si>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</si>
  <si>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</si>
  <si>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</si>
  <si>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</si>
  <si>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</si>
  <si>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</si>
  <si>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</si>
  <si>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</si>
  <si>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For the mitigation of risks associated with social factors exclusion lists are used: clients involved in business activities included in this list fall outside of credit risk appetite. In order to understand counterparty's capacity to manage social risks a dedicated ESG risk questionnaire and ESG risk rating is being used in corporate banking credit processes.</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</si>
  <si>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</si>
  <si>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</si>
  <si>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</si>
  <si>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</si>
  <si>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</si>
  <si>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</si>
  <si>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</si>
  <si>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</si>
  <si>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</si>
  <si>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</si>
  <si>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</si>
  <si>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</si>
  <si>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</si>
  <si>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</si>
  <si>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1) In 2022 an ESG risk assessment methodology accompanied with ESG rating was introduced in loan origination process. This ESG risk assessment is mandatory in case of new loans, as well as in case any material changes are made into loan agreement. For loan exposures starting from 500 th EUR, which are associated with high or medium environmental or social risk, a more comprehensive assessment of the counterparty's  ESG risks management system, capacity and track record is carried out.
2) For high risk counterparties from ML/TF risk perspective enhanced due dilligence is being applied both in the onboarding, as well in ongoing monitoring processes. Counterparties' governance performance is one of the areas in scope.</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</si>
  <si>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</si>
  <si>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</si>
  <si>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</si>
  <si>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</si>
  <si>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</si>
  <si>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</si>
  <si>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</si>
  <si>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</si>
  <si>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</si>
  <si>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</si>
  <si>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</si>
  <si>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</si>
  <si>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</si>
  <si>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</si>
  <si>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</si>
  <si>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</si>
  <si>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</si>
  <si>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</si>
  <si>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</si>
  <si>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</si>
  <si>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</si>
  <si>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</si>
  <si>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</si>
  <si>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</si>
  <si>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</si>
  <si>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</si>
  <si>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</si>
  <si>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</si>
  <si>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</si>
  <si>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</si>
  <si>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</si>
  <si>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</si>
  <si>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</si>
  <si>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</si>
  <si>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</si>
  <si>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</si>
  <si>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</si>
  <si>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</si>
  <si>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</si>
  <si>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</si>
  <si>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</si>
  <si>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</si>
  <si>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</si>
  <si>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</si>
  <si>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</si>
  <si>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</si>
  <si>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</si>
  <si>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</si>
  <si>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</si>
  <si>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</si>
  <si>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</si>
  <si>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</si>
  <si>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</si>
  <si>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</si>
  <si>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</si>
  <si>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</si>
  <si>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</si>
  <si>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</si>
  <si>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</si>
  <si>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</si>
  <si>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</si>
  <si>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</si>
  <si>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</si>
  <si>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</si>
  <si>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</si>
  <si>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</si>
  <si>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</si>
  <si>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</si>
  <si>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</si>
  <si>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</si>
  <si>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</si>
  <si>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</si>
  <si>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In regards to columns i-k:</t>
  </si>
  <si>
    <t>To assess our counterparty's GHG emissions in scopes 1, 2 and 3 we have chosen PCAF methodology. In 2022 we did a preliminary assessment of financed GHG emmissions of lending activities in four asset classes using PCAF methodology: business loans, commercial real estate, mortgages, motor vehicle loans. These results are found in our 2022 Annual Report. Due to data limitations, we did not jet disclose the results of the counterparty's scope 3 GHG emmissions. We strive to improve the data quality by obtaining more specific information directly from our clients in the coming years to ensure more accurate results. Based on these evaluations for various asset classes, we will be able to disclose information about our financed emissions as well as set emission reduction targets in the future.</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</si>
  <si>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</si>
  <si>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</si>
  <si>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</si>
  <si>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</si>
  <si>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</si>
  <si>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</si>
  <si>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</si>
  <si>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</si>
  <si>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</si>
  <si>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</si>
  <si>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</si>
  <si>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</si>
  <si>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</si>
  <si>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</si>
  <si>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</si>
  <si>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</si>
  <si>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</si>
  <si>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</si>
  <si>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</si>
  <si>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</si>
  <si>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</si>
  <si>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</si>
  <si>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</si>
  <si>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</si>
  <si>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</si>
  <si>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At this stage LHV Group is not yet estimating our sectoral alignment to the International Energy Agency (IEA) Net Zero Emissions by 2050 Scenario. As regards to our plans to implement a method to estimate and disclose that information, we are fully committed to the UN Sustainable Development Goals and to aligning our activities with the Paris Climate Agreement's goals. Our intention for 2023 is to use a validated framework for setting science-based emission reduction targets for carbon-intensive sectors. This will enable us to take next steps on the pathway towards reaching Net Zero by 2050.</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</si>
  <si>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</si>
  <si>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</si>
  <si>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</si>
  <si>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</si>
  <si>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</si>
  <si>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</si>
  <si>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</si>
  <si>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</si>
  <si>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</si>
  <si>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</si>
  <si>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</si>
  <si>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</si>
  <si>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</si>
  <si>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</si>
  <si>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</si>
  <si>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</si>
  <si>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</si>
  <si>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</si>
  <si>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</si>
  <si>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</si>
  <si>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</si>
  <si>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</si>
  <si>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</si>
  <si>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</si>
  <si>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</si>
  <si>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</si>
  <si>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</si>
  <si>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</si>
  <si>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</si>
  <si>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</si>
  <si>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</si>
  <si>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</si>
  <si>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</si>
  <si>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</si>
  <si>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</si>
  <si>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</si>
  <si>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</si>
  <si>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</si>
  <si>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</si>
  <si>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Based on the data available in the Carbon Majors Database, LHV has not identified exposures referred to herein.</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</si>
  <si>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</si>
  <si>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</si>
  <si>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</si>
  <si>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</si>
  <si>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</si>
  <si>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</si>
  <si>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</si>
  <si>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</si>
  <si>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</si>
  <si>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</si>
  <si>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</si>
  <si>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</si>
  <si>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</si>
  <si>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</si>
  <si>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</si>
  <si>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</si>
  <si>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</si>
  <si>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2023Q2</t>
  </si>
  <si>
    <t>2023Q1</t>
  </si>
  <si>
    <t xml:space="preserve">We understand the need for assessing the risks related to ESG and being more transparent and accountable in our decision-making processes. We have published a list of  business areas that are inconsistent with our credit policy and our goals for sustainability. In 2022 we completed building our ESG risk assessment/rating model for credit clients, which is used as a comprehensive analysis tool to understand our credit clients, their potential environmental and societal (E&amp;S) risks, and hence, will give us more insight into how to integrate E&amp;S risk criteria into business development 2023 and onward. In 2023 we developed  ESG Risk Management Policy which defines risk management framework, i.e. main principles, governance and risk appetite for the ESG risks LHV Group (LHV) is facing. 
</t>
  </si>
  <si>
    <t>LHV has a separate ESG Policy in place, which includes high level qualitative statements on ESG, incl. environmental risk related objectives. We have decided to focus primarily on five UN Sustainable Development Goals, the achievement of which we can influence the most. SDG 7: Affordable and clean energy, SDG 12: Responsible consumption and production and SDG 13: Climate action,  are one of those focus areas. There are several activities internally defined, both short-, medium- and long term, to reach the goals. One of the short-term targets was to decrease CO2 footprint in order to make LHV office activities climate neutral by 2022. This goal was achieved. In long term, we are committed to the goals defined in the Paris Agreement. In 2023 more detailed goals and metrics will be defined. ESG Risk Management Policy and general ESG risk appetite statements have been approved. The input for the policy and risk appetite shall be group-wide materiality assessment on ESG factors.</t>
  </si>
  <si>
    <t>The implementation of the taxonomy is one of the current focus areas and will be the foundation for our taxonomy alignment and ESG scoring criteria and methodology. Taxonomy implementation will not only influence our own ESG data analysis and scoring methodologies and processes but will help our corporate customers become more transparent in their sustainability efforts and knowledgeable in managing their ESG risks and disclosures. As of 2022, we disclose information on the eligibility of exposures against the EU taxonomy environmental goals of climate change mitigation and climate change adaptation and as of 2024 we will report on our taxonomy alignment by disclosing the Green Asset Ratio and other required key performance indicators.</t>
  </si>
  <si>
    <t xml:space="preserve">ESG risk is defined as one of the main risk categories in LHV Risk Management Policy, which is approved by the Supervisory Council. As per Risk Management Policy, the Supervisory Council is responsible for approving relevant risk policies and risk appetite statements, as well as the supervision of their implementation. In 2023 the ESG Risk Management Policy and risk appetite were approved by the Supervisory Council. The Management Board is responsible for implementing risk policies and ensuring there are sufficient resources in place for this purpose. </t>
  </si>
  <si>
    <t xml:space="preserve">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consists of different LHV Group companies' Management Board members. </t>
  </si>
  <si>
    <t>The ESG projects are regularly steered by the ESG SteerCo, which consist of different LHV Group companies' Management Board members. In 2023, a distinct ESG Risk Management Policy has been established, outlining a more detailed allocation of tasks and responsibilities pertaining to ESG risk monitoring and reporting.</t>
  </si>
  <si>
    <t>Risk reporting is conducted on regular basis: Management Board receives risk reports monthly and Supervisory Council quarterly. Risk report shall include information on all main risk types. More comprehensive information on ESG risks has been reported in 2023 following the approval of the ESG Risk Management Policy and relevant risk appetite statements.</t>
  </si>
  <si>
    <t xml:space="preserve">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 </t>
  </si>
  <si>
    <t>ESG risk is defined as one of the main risk categories within LHV Risk Management Policy, which is approved by the Supervisory Council. As per the Risk Management Policy  the Supervisory Council is responsible for approving relevant risk policies and risk appetite. The ESG Risk Management Policy and risk appetite have been approved in 2023.</t>
  </si>
  <si>
    <t xml:space="preserve">1) A materiality assessment was conducted in 2020 to identify main areas where LHV is impacted by ESG factors and where LHV can positively impact sustainable development. In 2023, a new materiality assessment was conducted prior to the approval of the ESG Risk Management Policy and relevant risk appetite statements. This assessment was conducted to identify most material ESG factors impacting credit, market and operational risks.
2) In 2022 an ESG risk assessment methodology combined with ESG rating model was introduced in the loan origination process. This ESG risk assessment is mandatory in case of new loans, as well as in case any material changes are made to a loan agreement. In order to identify counterparties which are exposed directly or indirectly to increased risk associated with ESG factors, we are using heatmap that highlight environmental and social risks of each individual economic subsector on a scaling system. For loan exposures starting from 500 th EUR, which are associated with high or medium environmental or social risk, a more comprehensive assessment of the counterparty's  ESG risks management system, capacity and track record is carried out.
</t>
  </si>
  <si>
    <t>1) At the counterparty-level ESG rating is used as a tool to identify and monitor ESG risks.
2) At the portfolio-level credit portfolio CO2 monitoring was introduced in 2022.
3) In 2023, materiality assessment was conducted.</t>
  </si>
  <si>
    <t>LHV has defined an exclusion list for business activities that fall outside of the credit risk appetite. The list is created considering such activities' negative impact on different ESG factors.</t>
  </si>
  <si>
    <t xml:space="preserve">LHV Supervisory Council has approved ESG Policy, which defines LHV high level sustainability goals. Additionally  Supervisory Council is responsible for approving ESG Risk Management Policy and risk appetite statements, as well as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t>
  </si>
  <si>
    <t xml:space="preserve">Risk reporting is conducted on regular basis: Management Board receives risk reports monthly and Supervisory Council quarterly. Risk report shall include information on all main risk types.  In 2023 we developed  ESG Risk Management Policy which defines risk management framework, i.e. main principles, governance and risk appetite for the ESG risks LHV Group (LHV) is facing. </t>
  </si>
  <si>
    <t>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t>
  </si>
  <si>
    <t>ESG risk is defined as one of the main risk categories within LHV Risk Management Policy, which is approved by the Supervisory Council. As per Risk Management Policy  Supervisory Council is responsible for approving relevant risk policies and risk appetite. ESG Risk Management Policy and general ESG risk appetite statments have been approved.</t>
  </si>
  <si>
    <t>1) A materiality assessment was conducted in 2020 to identify main areas LHV is impacted by ESG factors and where LHV can positively impact sustainable development. In 2023 new materiality assessment was conducted prior to approving the ESG Risk Policy and relevant risk appetite statements. This assessment was conducted to identify most material ESG factors impacting credit, market and operational risks.
2) In 2022 an ESG risk assessment methodology accompanied with ESG rating model was introduced in loan origination process. This ESG risk assessment is mandatory in case of new loans, as well as in case any material changes are made into loan agreement. In order to identify counterparties which are exposed directly or indirectly to increased risk associated with ESG factors, we are using heatmap that highlight social risks of each individual economic subsector on a scaling system. For loan exposures starting from 500 th EUR, which are associated with high or medium environmental or social risk, a more comprehensive assessment of the counterparty's  ESG risks management system, capacity and track record is carried out.</t>
  </si>
  <si>
    <t>1) At the counterparty-level ESG rating is used as a tool to identify and monitor ESG risks.
2) In 2023, materiality assessment was conducted.</t>
  </si>
  <si>
    <t>LHV has defined an exclusion list for business activities that fall outside of the credit risk appetite. The list is created considering such activities' negative impact on different ESG factors. Only the Supervisory Council has the authority to breach those limitations.</t>
  </si>
  <si>
    <t>LHV Supervisory Council has approved the ESG Policy, which defines LHV high level sustainability goals. Additionally the Supervisory Council is responsible for approving the ESG Risk Management Policy and risk appetite statements, as well as to conduct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Additionally:
1) In credit processes Credit Committee and Retail Banking Credit Committee have the authorities to make credit decisions for higher risk clients. Within those processes ESG aspects are in the scope as well.
2) In the client onboarding processes Risk Client Acceptance Committee and Financial Intermediaries Client Acceptance Committee have the authority to make client onboarding decisions for higher risk clients. Within those processes ESG aspects are in the scope as well.</t>
  </si>
  <si>
    <t>(Abstract)</t>
  </si>
  <si>
    <r>
      <rPr>
        <b/>
        <sz val="10"/>
        <rFont val="Calibri"/>
        <family val="2"/>
        <charset val="186"/>
        <scheme val="minor"/>
      </rPr>
      <t>Amendment marking:</t>
    </r>
    <r>
      <rPr>
        <sz val="10"/>
        <rFont val="Calibri"/>
        <family val="2"/>
        <scheme val="minor"/>
      </rPr>
      <t xml:space="preserve"> </t>
    </r>
  </si>
  <si>
    <t>In rows 54-55 figures have been revised 28 August 2023; original date of the report 18 August 2023.</t>
  </si>
  <si>
    <t>* Amendment marking:</t>
  </si>
  <si>
    <t>Paragraph added 28 August 2023; original date of the report 18 August 2023</t>
  </si>
  <si>
    <t>In short-term perspective the impact of climate change physical risks towards LHV banking book is assessed rather low. This was also demonstrated by the ESG risks materiality assessment carried out in 2023.  As the availability of reliable and accurate data for geographical areas relevant to LHV business is expected to gradually improve, we are committed to evaluating the impact of climate change physical risks also in the medium- and long-term perspective.*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</si>
</sst>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6"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u/>
      <sz val="11"/>
      <color theme="10"/>
      <name val="Calibri"/>
      <family val="2"/>
      <scheme val="minor"/>
    </font>
    <font>
      <sz val="11"/>
      <color theme="1"/>
      <name val="Calibri"/>
      <family val="2"/>
      <scheme val="minor"/>
    </font>
    <font>
      <sz val="12"/>
      <name val="Calibri"/>
      <family val="2"/>
      <scheme val="minor"/>
    </font>
    <font>
      <sz val="9"/>
      <name val="Calibri"/>
      <family val="2"/>
      <scheme val="minor"/>
    </font>
    <font>
      <sz val="11"/>
      <name val="Calibri"/>
      <family val="2"/>
      <scheme val="minor"/>
    </font>
    <font>
      <b/>
      <sz val="11"/>
      <name val="Calibri"/>
      <family val="2"/>
      <scheme val="minor"/>
    </font>
    <font>
      <sz val="9"/>
      <name val="Calibri Light"/>
      <family val="2"/>
      <scheme val="major"/>
    </font>
    <font>
      <sz val="9"/>
      <color theme="1"/>
      <name val="Calibri"/>
      <family val="2"/>
      <scheme val="minor"/>
    </font>
    <font>
      <b/>
      <sz val="11"/>
      <color theme="1"/>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b/>
      <sz val="11"/>
      <color theme="9"/>
      <name val="Calibri"/>
      <family val="2"/>
      <scheme val="minor"/>
    </font>
    <font>
      <sz val="11"/>
      <color rgb="FFFF0000"/>
      <name val="Calibri"/>
      <family val="2"/>
      <scheme val="minor"/>
    </font>
    <font>
      <b/>
      <sz val="20"/>
      <name val="Arial"/>
      <family val="2"/>
    </font>
    <font>
      <sz val="10"/>
      <name val="Arial"/>
      <family val="2"/>
    </font>
    <font>
      <sz val="11"/>
      <name val="Arial"/>
      <family val="2"/>
    </font>
    <font>
      <b/>
      <sz val="11"/>
      <color theme="1"/>
      <name val="Times New Roman"/>
      <family val="1"/>
    </font>
    <font>
      <b/>
      <sz val="12"/>
      <name val="Arial"/>
      <family val="2"/>
    </font>
    <font>
      <b/>
      <sz val="11"/>
      <name val="Arial"/>
      <family val="2"/>
    </font>
    <font>
      <b/>
      <sz val="14"/>
      <color theme="1"/>
      <name val="Calibri"/>
      <family val="2"/>
      <scheme val="minor"/>
    </font>
    <font>
      <b/>
      <sz val="14"/>
      <name val="Calibri"/>
      <family val="2"/>
      <scheme val="minor"/>
    </font>
    <font>
      <b/>
      <sz val="9"/>
      <name val="Calibri"/>
      <family val="2"/>
      <scheme val="minor"/>
    </font>
    <font>
      <strike/>
      <sz val="9"/>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strike/>
      <sz val="8"/>
      <color rgb="FFFF0000"/>
      <name val="Arial"/>
      <family val="2"/>
    </font>
    <font>
      <b/>
      <strike/>
      <sz val="8"/>
      <color rgb="FFFF0000"/>
      <name val="Arial"/>
      <family val="2"/>
    </font>
    <font>
      <strike/>
      <sz val="9"/>
      <color rgb="FFFF0000"/>
      <name val="Calibri"/>
      <family val="2"/>
      <scheme val="minor"/>
    </font>
    <font>
      <sz val="8"/>
      <name val="Calibri"/>
      <family val="2"/>
      <scheme val="minor"/>
    </font>
    <font>
      <sz val="9"/>
      <color rgb="FFFF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sz val="7"/>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i/>
      <strike/>
      <sz val="11"/>
      <color rgb="FFFF0000"/>
      <name val="Calibri"/>
      <family val="2"/>
      <scheme val="minor"/>
    </font>
    <font>
      <i/>
      <sz val="11"/>
      <color theme="9" tint="-0.249977111117893"/>
      <name val="Calibri"/>
      <family val="2"/>
      <scheme val="minor"/>
    </font>
    <font>
      <sz val="16"/>
      <color theme="1"/>
      <name val="Calibri"/>
      <family val="2"/>
      <scheme val="minor"/>
    </font>
    <font>
      <sz val="8.5"/>
      <color theme="1"/>
      <name val="Calibri"/>
      <family val="2"/>
      <scheme val="minor"/>
    </font>
    <font>
      <b/>
      <sz val="8.5"/>
      <color theme="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sz val="10"/>
      <name val="Calibri"/>
      <family val="2"/>
      <scheme val="minor"/>
    </font>
    <font>
      <sz val="8"/>
      <color theme="1"/>
      <name val="Segoe UI"/>
      <family val="2"/>
    </font>
    <font>
      <b/>
      <i/>
      <sz val="8"/>
      <color theme="1"/>
      <name val="Segoe UI"/>
      <family val="2"/>
    </font>
    <font>
      <sz val="8"/>
      <color theme="1"/>
      <name val="Verdana"/>
      <family val="2"/>
    </font>
    <font>
      <i/>
      <sz val="8.5"/>
      <color rgb="FF000000"/>
      <name val="Segoe UI"/>
      <family val="2"/>
    </font>
    <font>
      <sz val="10"/>
      <color theme="1"/>
      <name val="Times New Roman"/>
      <family val="1"/>
    </font>
    <font>
      <b/>
      <i/>
      <sz val="8.5"/>
      <color rgb="FF000000"/>
      <name val="Segoe UI"/>
      <family val="2"/>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b/>
      <sz val="14"/>
      <color theme="1"/>
      <name val="Arial"/>
      <family val="2"/>
    </font>
    <font>
      <sz val="11"/>
      <color rgb="FF000000"/>
      <name val="Segoe UI"/>
      <family val="2"/>
    </font>
    <font>
      <b/>
      <sz val="16"/>
      <color theme="1"/>
      <name val="Arial"/>
      <family val="2"/>
    </font>
    <font>
      <b/>
      <sz val="11"/>
      <color rgb="FF000000"/>
      <name val="Segoe UI"/>
      <family val="2"/>
    </font>
    <font>
      <i/>
      <sz val="11"/>
      <name val="Segoe UI"/>
      <family val="2"/>
    </font>
    <font>
      <sz val="11"/>
      <name val="Segoe UI"/>
      <family val="2"/>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b/>
      <sz val="10"/>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000000"/>
      <name val="Arial"/>
      <family val="2"/>
    </font>
    <font>
      <b/>
      <sz val="10"/>
      <color rgb="FF000000"/>
      <name val="Arial"/>
      <family val="2"/>
    </font>
    <font>
      <sz val="10"/>
      <color rgb="FF000000"/>
      <name val="Calibri"/>
      <family val="2"/>
      <scheme val="minor"/>
    </font>
    <font>
      <b/>
      <sz val="10"/>
      <color rgb="FF000000"/>
      <name val="Calibri"/>
      <family val="2"/>
      <scheme val="minor"/>
    </font>
    <font>
      <i/>
      <sz val="10"/>
      <name val="Calibri"/>
      <family val="2"/>
      <scheme val="minor"/>
    </font>
    <font>
      <i/>
      <sz val="10"/>
      <color rgb="FF000000"/>
      <name val="Calibri"/>
      <family val="2"/>
      <scheme val="minor"/>
    </font>
    <font>
      <i/>
      <sz val="10"/>
      <color theme="1"/>
      <name val="Calibri"/>
      <family val="2"/>
      <scheme val="minor"/>
    </font>
    <font>
      <i/>
      <sz val="10"/>
      <color theme="1"/>
      <name val="Arial"/>
      <family val="2"/>
    </font>
    <font>
      <b/>
      <sz val="16"/>
      <name val="Arial"/>
      <family val="2"/>
    </font>
    <font>
      <b/>
      <sz val="10"/>
      <name val="Arial"/>
      <family val="2"/>
    </font>
    <font>
      <sz val="10"/>
      <name val="Segoe UI"/>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sz val="8"/>
      <color rgb="FFFF0000"/>
      <name val="Segoe UI"/>
      <family val="2"/>
    </font>
    <font>
      <sz val="18"/>
      <color theme="1"/>
      <name val="Calibri"/>
      <family val="2"/>
      <scheme val="minor"/>
    </font>
    <font>
      <b/>
      <strike/>
      <sz val="16"/>
      <name val="Arial"/>
      <family val="2"/>
    </font>
    <font>
      <sz val="10"/>
      <color theme="0" tint="-0.499984740745262"/>
      <name val="Arial"/>
      <family val="2"/>
    </font>
    <font>
      <b/>
      <strike/>
      <sz val="14"/>
      <name val="Calibri"/>
      <family val="2"/>
      <scheme val="minor"/>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sz val="10"/>
      <color indexed="8"/>
      <name val="Verdana"/>
      <family val="2"/>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sz val="9"/>
      <name val="Arial"/>
      <family val="2"/>
    </font>
    <font>
      <b/>
      <sz val="12"/>
      <name val="Calibri"/>
      <family val="2"/>
      <scheme val="minor"/>
    </font>
    <font>
      <b/>
      <sz val="10"/>
      <name val="Calibri"/>
      <family val="2"/>
      <charset val="238"/>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theme="1"/>
      <name val="Calibri"/>
      <family val="2"/>
      <charset val="186"/>
      <scheme val="minor"/>
    </font>
    <font>
      <sz val="11"/>
      <color rgb="FFC00000"/>
      <name val="Calibri"/>
      <family val="2"/>
      <scheme val="minor"/>
    </font>
    <font>
      <sz val="8"/>
      <name val="Calibri"/>
      <family val="2"/>
      <charset val="186"/>
      <scheme val="minor"/>
    </font>
    <font>
      <b/>
      <sz val="10"/>
      <name val="Calibri"/>
      <family val="2"/>
      <charset val="186"/>
      <scheme val="minor"/>
    </font>
    <font>
      <b/>
      <sz val="10"/>
      <color theme="1"/>
      <name val="Calibri"/>
      <family val="2"/>
      <charset val="186"/>
      <scheme val="minor"/>
    </font>
    <font>
      <sz val="8.5"/>
      <color theme="1"/>
      <name val="Segoe UI"/>
      <family val="2"/>
      <charset val="186"/>
    </font>
    <font>
      <i/>
      <sz val="8.5"/>
      <color theme="1"/>
      <name val="Segoe UI"/>
      <family val="2"/>
      <charset val="186"/>
    </font>
    <font>
      <sz val="9"/>
      <name val="Segoe UI"/>
      <family val="2"/>
    </font>
    <font>
      <b/>
      <sz val="8.5"/>
      <color rgb="FF000000"/>
      <name val="Segoe UI"/>
      <family val="2"/>
      <charset val="186"/>
    </font>
    <font>
      <b/>
      <sz val="11"/>
      <color rgb="FF000000"/>
      <name val="Calibri"/>
      <family val="2"/>
      <charset val="186"/>
      <scheme val="minor"/>
    </font>
    <font>
      <i/>
      <sz val="8"/>
      <color theme="1"/>
      <name val="Segoe UI"/>
      <family val="2"/>
      <charset val="186"/>
    </font>
    <font>
      <u/>
      <sz val="8.5"/>
      <color rgb="FF008080"/>
      <name val="Calibri"/>
      <family val="2"/>
      <scheme val="minor"/>
    </font>
    <font>
      <i/>
      <strike/>
      <sz val="8.5"/>
      <color rgb="FFFF0000"/>
      <name val="Segoe UI"/>
      <family val="2"/>
      <charset val="186"/>
    </font>
    <font>
      <strike/>
      <sz val="11"/>
      <color rgb="FFFF0000"/>
      <name val="Calibri"/>
      <family val="2"/>
      <charset val="186"/>
      <scheme val="minor"/>
    </font>
    <font>
      <u/>
      <sz val="11"/>
      <name val="Calibri"/>
      <family val="2"/>
      <scheme val="minor"/>
    </font>
    <font>
      <sz val="8"/>
      <color rgb="FF000000"/>
      <name val="Segoe UI"/>
      <family val="2"/>
    </font>
    <font>
      <strike/>
      <sz val="8"/>
      <name val="Calibri"/>
      <family val="2"/>
      <scheme val="minor"/>
    </font>
    <font>
      <sz val="11"/>
      <name val="Calibri"/>
      <family val="2"/>
      <charset val="186"/>
      <scheme val="minor"/>
    </font>
    <font>
      <b/>
      <u/>
      <sz val="11"/>
      <name val="Calibri"/>
      <family val="2"/>
      <scheme val="minor"/>
    </font>
    <font>
      <sz val="11"/>
      <color rgb="FF000000"/>
      <name val="Calibri"/>
      <family val="2"/>
      <charset val="186"/>
    </font>
    <font>
      <b/>
      <sz val="11"/>
      <name val="Calibri"/>
      <family val="2"/>
      <charset val="186"/>
      <scheme val="minor"/>
    </font>
    <font>
      <strike/>
      <sz val="10"/>
      <name val="Calibri"/>
      <family val="2"/>
      <scheme val="minor"/>
    </font>
    <font>
      <strike/>
      <sz val="10"/>
      <color theme="1"/>
      <name val="Calibri"/>
      <family val="2"/>
      <scheme val="minor"/>
    </font>
    <font>
      <sz val="10"/>
      <color rgb="FFFF0000"/>
      <name val="Calibri"/>
      <family val="2"/>
      <scheme val="minor"/>
    </font>
    <font>
      <i/>
      <sz val="10"/>
      <color rgb="FFFF0000"/>
      <name val="Calibri"/>
      <family val="2"/>
      <scheme val="minor"/>
    </font>
    <font>
      <sz val="10"/>
      <name val="Calibri"/>
      <family val="2"/>
    </font>
    <font>
      <b/>
      <u/>
      <sz val="11"/>
      <color theme="1"/>
      <name val="Calibri"/>
      <family val="2"/>
      <scheme val="minor"/>
    </font>
    <font>
      <sz val="10"/>
      <color rgb="FF1D1C1D"/>
      <name val="Calibri"/>
      <family val="2"/>
      <charset val="186"/>
    </font>
    <font>
      <sz val="10"/>
      <color theme="1"/>
      <name val="Calibri"/>
      <family val="2"/>
      <charset val="186"/>
    </font>
    <font>
      <sz val="10"/>
      <color theme="1"/>
      <name val="Calibri"/>
      <family val="2"/>
    </font>
    <font>
      <i/>
      <sz val="10"/>
      <color theme="1"/>
      <name val="Calibri"/>
      <family val="2"/>
    </font>
    <font>
      <b/>
      <sz val="10"/>
      <color rgb="FFFF0000"/>
      <name val="Calibri"/>
      <family val="2"/>
      <charset val="186"/>
      <scheme val="minor"/>
    </font>
    <font>
      <sz val="10"/>
      <name val="Calibri"/>
      <family val="2"/>
      <charset val="186"/>
      <scheme val="minor"/>
    </font>
    <font>
      <sz val="10"/>
      <color theme="1"/>
      <name val="Calibri"/>
      <family val="2"/>
      <charset val="186"/>
      <scheme val="minor"/>
    </font>
  </fonts>
  <fills count="25">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0" tint="-0.499984740745262"/>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59999389629810485"/>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18" fillId="5" borderId="4" applyNumberFormat="0" applyFill="0" applyBorder="0" applyAlignment="0" applyProtection="0">
      <alignment horizontal="left"/>
    </xf>
    <xf numFmtId="0" fontId="19" fillId="0" borderId="0">
      <alignment vertical="center"/>
    </xf>
    <xf numFmtId="0" fontId="22" fillId="0" borderId="0" applyNumberFormat="0" applyFill="0" applyBorder="0" applyAlignment="0" applyProtection="0"/>
    <xf numFmtId="0" fontId="19" fillId="0" borderId="0">
      <alignment vertical="center"/>
    </xf>
    <xf numFmtId="3" fontId="19" fillId="6" borderId="9" applyFont="0">
      <alignment horizontal="right" vertical="center"/>
      <protection locked="0"/>
    </xf>
    <xf numFmtId="0" fontId="56" fillId="0" borderId="0"/>
    <xf numFmtId="9" fontId="4" fillId="0" borderId="0" applyFont="0" applyFill="0" applyBorder="0" applyAlignment="0" applyProtection="0"/>
    <xf numFmtId="0" fontId="19" fillId="0" borderId="0"/>
    <xf numFmtId="0" fontId="19" fillId="0" borderId="0"/>
    <xf numFmtId="0" fontId="19" fillId="0" borderId="0"/>
    <xf numFmtId="0" fontId="121" fillId="5" borderId="10" applyFont="0" applyBorder="0">
      <alignment horizontal="center" wrapText="1"/>
    </xf>
    <xf numFmtId="9" fontId="152" fillId="0" borderId="0" applyFont="0" applyFill="0" applyBorder="0" applyAlignment="0" applyProtection="0"/>
  </cellStyleXfs>
  <cellXfs count="1409">
    <xf numFmtId="0" fontId="0" fillId="0" borderId="0" xfId="0"/>
    <xf numFmtId="0" fontId="4" fillId="0" borderId="0" xfId="3"/>
    <xf numFmtId="0" fontId="6" fillId="0" borderId="0" xfId="3" applyFont="1"/>
    <xf numFmtId="0" fontId="7" fillId="0" borderId="0" xfId="3" applyFont="1"/>
    <xf numFmtId="0" fontId="8" fillId="0" borderId="0" xfId="3" applyFont="1"/>
    <xf numFmtId="0" fontId="7" fillId="0" borderId="9" xfId="3" applyFont="1" applyBorder="1" applyAlignment="1">
      <alignment horizontal="center" vertical="center" wrapText="1"/>
    </xf>
    <xf numFmtId="0" fontId="7" fillId="0" borderId="9" xfId="3" applyFont="1" applyBorder="1" applyAlignment="1">
      <alignment vertical="center" wrapText="1"/>
    </xf>
    <xf numFmtId="0" fontId="7" fillId="0" borderId="9" xfId="3" applyFont="1" applyBorder="1" applyAlignment="1">
      <alignment horizontal="left" vertical="center" wrapText="1" indent="1"/>
    </xf>
    <xf numFmtId="0" fontId="7" fillId="2" borderId="9" xfId="3" applyFont="1" applyFill="1" applyBorder="1" applyAlignment="1">
      <alignment vertical="center" wrapText="1"/>
    </xf>
    <xf numFmtId="0" fontId="8" fillId="0" borderId="9" xfId="3" applyFont="1" applyBorder="1" applyAlignment="1">
      <alignment horizontal="center" vertical="center" wrapText="1"/>
    </xf>
    <xf numFmtId="0" fontId="8" fillId="0" borderId="9" xfId="3" applyFont="1" applyBorder="1" applyAlignment="1">
      <alignment vertical="center" wrapText="1"/>
    </xf>
    <xf numFmtId="0" fontId="10" fillId="0" borderId="0" xfId="3" applyFont="1"/>
    <xf numFmtId="0" fontId="11" fillId="0" borderId="0" xfId="3" applyFont="1"/>
    <xf numFmtId="0" fontId="12" fillId="0" borderId="0" xfId="3" applyFont="1" applyAlignment="1">
      <alignment vertical="center" wrapText="1"/>
    </xf>
    <xf numFmtId="0" fontId="13" fillId="0" borderId="5" xfId="3" applyFont="1" applyBorder="1" applyAlignment="1">
      <alignment vertical="center" wrapText="1"/>
    </xf>
    <xf numFmtId="0" fontId="4" fillId="0" borderId="9" xfId="3" applyBorder="1" applyAlignment="1">
      <alignment horizontal="center" vertical="center" wrapText="1"/>
    </xf>
    <xf numFmtId="0" fontId="12" fillId="0" borderId="7" xfId="3" applyFont="1" applyBorder="1" applyAlignment="1">
      <alignment vertical="center" wrapText="1"/>
    </xf>
    <xf numFmtId="0" fontId="12" fillId="0" borderId="8" xfId="3" applyFont="1" applyBorder="1" applyAlignment="1">
      <alignment vertical="center" wrapText="1"/>
    </xf>
    <xf numFmtId="0" fontId="11" fillId="3" borderId="9" xfId="3" applyFont="1" applyFill="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wrapText="1"/>
    </xf>
    <xf numFmtId="0" fontId="15" fillId="3" borderId="9" xfId="3" applyFont="1" applyFill="1" applyBorder="1" applyAlignment="1">
      <alignment horizontal="center" vertical="center" wrapText="1"/>
    </xf>
    <xf numFmtId="0" fontId="14" fillId="0" borderId="9" xfId="3" applyFont="1" applyBorder="1" applyAlignment="1">
      <alignment horizontal="justify" vertical="center" wrapText="1"/>
    </xf>
    <xf numFmtId="0" fontId="7" fillId="0" borderId="9" xfId="3" applyFont="1" applyBorder="1" applyAlignment="1">
      <alignment horizontal="justify" vertical="center" wrapText="1"/>
    </xf>
    <xf numFmtId="0" fontId="17" fillId="0" borderId="0" xfId="3" applyFont="1"/>
    <xf numFmtId="0" fontId="17" fillId="0" borderId="9" xfId="3" applyFont="1" applyBorder="1" applyAlignment="1">
      <alignment horizontal="center" vertical="center" wrapText="1"/>
    </xf>
    <xf numFmtId="0" fontId="7" fillId="0" borderId="10" xfId="3" applyFont="1" applyBorder="1" applyAlignment="1">
      <alignment vertical="center" wrapText="1"/>
    </xf>
    <xf numFmtId="0" fontId="4" fillId="0" borderId="9" xfId="3" applyBorder="1"/>
    <xf numFmtId="0" fontId="14" fillId="0" borderId="0" xfId="3" applyFont="1" applyAlignment="1">
      <alignment horizontal="center" vertical="center" wrapText="1"/>
    </xf>
    <xf numFmtId="0" fontId="14" fillId="0" borderId="10" xfId="3" applyFont="1" applyBorder="1" applyAlignment="1">
      <alignment horizontal="left" vertical="center" wrapText="1"/>
    </xf>
    <xf numFmtId="0" fontId="4" fillId="0" borderId="7" xfId="3" applyBorder="1"/>
    <xf numFmtId="0" fontId="14" fillId="0" borderId="8" xfId="3" applyFont="1" applyBorder="1" applyAlignment="1">
      <alignment horizontal="center" vertical="center" wrapText="1"/>
    </xf>
    <xf numFmtId="0" fontId="14" fillId="0" borderId="9" xfId="3" applyFont="1" applyBorder="1" applyAlignment="1">
      <alignment horizontal="left" vertical="center" wrapText="1"/>
    </xf>
    <xf numFmtId="0" fontId="18" fillId="0" borderId="0" xfId="4" applyFill="1" applyBorder="1" applyAlignment="1"/>
    <xf numFmtId="0" fontId="20" fillId="0" borderId="0" xfId="5" applyFont="1">
      <alignment vertical="center"/>
    </xf>
    <xf numFmtId="0" fontId="9" fillId="0" borderId="0" xfId="5" applyFont="1" applyAlignment="1">
      <alignment vertical="center" wrapText="1"/>
    </xf>
    <xf numFmtId="0" fontId="21" fillId="0" borderId="0" xfId="3" applyFont="1"/>
    <xf numFmtId="0" fontId="23" fillId="0" borderId="0" xfId="6" applyFont="1" applyFill="1" applyBorder="1" applyAlignment="1">
      <alignment horizontal="left" vertical="center"/>
    </xf>
    <xf numFmtId="0" fontId="20" fillId="0" borderId="0" xfId="7" applyFont="1">
      <alignment vertical="center"/>
    </xf>
    <xf numFmtId="0" fontId="4" fillId="0" borderId="9" xfId="3" applyBorder="1" applyAlignment="1">
      <alignment horizontal="center"/>
    </xf>
    <xf numFmtId="0" fontId="7" fillId="0" borderId="9" xfId="5" quotePrefix="1" applyFont="1" applyBorder="1" applyAlignment="1">
      <alignment horizontal="center" vertical="center"/>
    </xf>
    <xf numFmtId="0" fontId="4" fillId="0" borderId="9" xfId="3" applyBorder="1" applyAlignment="1">
      <alignment horizontal="center" vertical="center"/>
    </xf>
    <xf numFmtId="0" fontId="7" fillId="0" borderId="9" xfId="5" applyFont="1" applyBorder="1" applyAlignment="1">
      <alignment horizontal="center" vertical="center" wrapText="1"/>
    </xf>
    <xf numFmtId="0" fontId="24" fillId="0" borderId="0" xfId="3" applyFont="1"/>
    <xf numFmtId="0" fontId="4" fillId="0" borderId="9" xfId="3" applyBorder="1" applyAlignment="1">
      <alignment vertical="center" wrapText="1"/>
    </xf>
    <xf numFmtId="0" fontId="4" fillId="0" borderId="13" xfId="3" applyBorder="1" applyAlignment="1">
      <alignment horizontal="center" vertical="center" wrapText="1"/>
    </xf>
    <xf numFmtId="0" fontId="8" fillId="0" borderId="0" xfId="3" applyFont="1" applyAlignment="1">
      <alignment vertical="center"/>
    </xf>
    <xf numFmtId="0" fontId="25" fillId="0" borderId="0" xfId="3" applyFont="1" applyAlignment="1">
      <alignment vertical="center"/>
    </xf>
    <xf numFmtId="0" fontId="10" fillId="7" borderId="9" xfId="3" applyFont="1" applyFill="1" applyBorder="1" applyAlignment="1">
      <alignment horizontal="center" vertical="center" wrapText="1"/>
    </xf>
    <xf numFmtId="0" fontId="6" fillId="7" borderId="9"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0" borderId="9" xfId="3" quotePrefix="1" applyFont="1" applyBorder="1" applyAlignment="1">
      <alignment horizontal="center"/>
    </xf>
    <xf numFmtId="0" fontId="26" fillId="4" borderId="9" xfId="5" applyFont="1" applyFill="1" applyBorder="1" applyAlignment="1">
      <alignment horizontal="left" vertical="center" wrapText="1" indent="1"/>
    </xf>
    <xf numFmtId="3" fontId="6" fillId="4" borderId="9" xfId="8" applyFont="1" applyFill="1" applyAlignment="1">
      <alignment horizontal="center" vertical="center"/>
      <protection locked="0"/>
    </xf>
    <xf numFmtId="0" fontId="10" fillId="4" borderId="9" xfId="3" applyFont="1" applyFill="1" applyBorder="1"/>
    <xf numFmtId="0" fontId="10" fillId="0" borderId="9" xfId="3" applyFont="1" applyBorder="1"/>
    <xf numFmtId="3" fontId="6" fillId="0" borderId="9" xfId="8" applyFont="1" applyFill="1" applyAlignment="1">
      <alignment horizontal="center" vertical="center" wrapText="1"/>
      <protection locked="0"/>
    </xf>
    <xf numFmtId="0" fontId="6" fillId="0" borderId="9" xfId="5" applyFont="1" applyBorder="1" applyAlignment="1">
      <alignment horizontal="left" vertical="center" wrapText="1" indent="3"/>
    </xf>
    <xf numFmtId="3" fontId="27" fillId="8" borderId="9" xfId="8" applyFont="1" applyFill="1" applyAlignment="1">
      <alignment horizontal="center" vertical="center"/>
      <protection locked="0"/>
    </xf>
    <xf numFmtId="0" fontId="4" fillId="7" borderId="9" xfId="3" applyFill="1" applyBorder="1" applyAlignment="1">
      <alignment horizontal="center" vertical="center" wrapText="1"/>
    </xf>
    <xf numFmtId="0" fontId="4" fillId="0" borderId="9" xfId="3" quotePrefix="1" applyBorder="1" applyAlignment="1">
      <alignment horizontal="center" vertical="center"/>
    </xf>
    <xf numFmtId="0" fontId="7" fillId="0" borderId="9" xfId="5" applyFont="1" applyBorder="1" applyAlignment="1">
      <alignment horizontal="left" vertical="center" wrapText="1" indent="1"/>
    </xf>
    <xf numFmtId="3" fontId="7" fillId="0" borderId="9" xfId="8" applyFont="1" applyFill="1" applyAlignment="1">
      <alignment horizontal="center" vertical="center"/>
      <protection locked="0"/>
    </xf>
    <xf numFmtId="0" fontId="4" fillId="0" borderId="0" xfId="3" applyAlignment="1">
      <alignment horizontal="center" vertical="center"/>
    </xf>
    <xf numFmtId="0" fontId="4" fillId="9" borderId="9" xfId="3" applyFill="1" applyBorder="1" applyAlignment="1">
      <alignment vertical="center" wrapText="1"/>
    </xf>
    <xf numFmtId="0" fontId="4" fillId="9" borderId="12" xfId="3" applyFill="1" applyBorder="1" applyAlignment="1">
      <alignment vertical="center" wrapText="1"/>
    </xf>
    <xf numFmtId="0" fontId="28" fillId="9" borderId="9" xfId="3" applyFont="1" applyFill="1" applyBorder="1" applyAlignment="1">
      <alignment vertical="center" wrapText="1"/>
    </xf>
    <xf numFmtId="0" fontId="4" fillId="0" borderId="0" xfId="3" applyAlignment="1">
      <alignment horizontal="justify"/>
    </xf>
    <xf numFmtId="0" fontId="4" fillId="7" borderId="9" xfId="3" applyFill="1" applyBorder="1" applyAlignment="1">
      <alignment vertical="center" wrapText="1"/>
    </xf>
    <xf numFmtId="0" fontId="4" fillId="0" borderId="12" xfId="3" applyBorder="1" applyAlignment="1">
      <alignment vertical="center" wrapText="1"/>
    </xf>
    <xf numFmtId="0" fontId="28" fillId="0" borderId="9" xfId="3" applyFont="1" applyBorder="1" applyAlignment="1">
      <alignment vertical="center" wrapText="1"/>
    </xf>
    <xf numFmtId="0" fontId="28" fillId="7" borderId="9" xfId="3" applyFont="1" applyFill="1" applyBorder="1" applyAlignment="1">
      <alignment vertical="center" wrapText="1"/>
    </xf>
    <xf numFmtId="49" fontId="4" fillId="0" borderId="9" xfId="3" applyNumberFormat="1" applyBorder="1" applyAlignment="1">
      <alignment horizontal="center" vertical="center"/>
    </xf>
    <xf numFmtId="49" fontId="11" fillId="0" borderId="9" xfId="3" applyNumberFormat="1" applyFont="1" applyBorder="1" applyAlignment="1">
      <alignment horizontal="center" vertical="center"/>
    </xf>
    <xf numFmtId="0" fontId="11" fillId="7" borderId="9" xfId="3" applyFont="1" applyFill="1" applyBorder="1" applyAlignment="1">
      <alignment vertical="center" wrapText="1"/>
    </xf>
    <xf numFmtId="0" fontId="11" fillId="0" borderId="9" xfId="3" applyFont="1" applyBorder="1" applyAlignment="1">
      <alignment horizontal="center" vertical="center"/>
    </xf>
    <xf numFmtId="0" fontId="33" fillId="0" borderId="0" xfId="3" applyFont="1" applyAlignment="1">
      <alignment horizontal="center" vertical="center"/>
    </xf>
    <xf numFmtId="0" fontId="34" fillId="0" borderId="0" xfId="3" applyFont="1"/>
    <xf numFmtId="0" fontId="7" fillId="7" borderId="9" xfId="3" applyFont="1" applyFill="1" applyBorder="1" applyAlignment="1">
      <alignment horizontal="center" vertical="center" wrapText="1"/>
    </xf>
    <xf numFmtId="0" fontId="11" fillId="7" borderId="9" xfId="3" applyFont="1" applyFill="1" applyBorder="1" applyAlignment="1">
      <alignment horizontal="center" vertical="center" wrapText="1"/>
    </xf>
    <xf numFmtId="0" fontId="11" fillId="0" borderId="9" xfId="3" applyFont="1" applyBorder="1" applyAlignment="1">
      <alignment vertical="center" wrapText="1"/>
    </xf>
    <xf numFmtId="0" fontId="4" fillId="4" borderId="9" xfId="3" applyFill="1" applyBorder="1" applyAlignment="1">
      <alignment vertical="center" wrapText="1"/>
    </xf>
    <xf numFmtId="0" fontId="35" fillId="7" borderId="9" xfId="3" applyFont="1" applyFill="1" applyBorder="1" applyAlignment="1">
      <alignment vertical="center" wrapText="1"/>
    </xf>
    <xf numFmtId="0" fontId="4" fillId="0" borderId="9" xfId="3" applyBorder="1" applyAlignment="1">
      <alignment vertical="top" wrapText="1"/>
    </xf>
    <xf numFmtId="0" fontId="35" fillId="0" borderId="9" xfId="3" applyFont="1" applyBorder="1" applyAlignment="1">
      <alignment horizontal="left" vertical="center"/>
    </xf>
    <xf numFmtId="0" fontId="35" fillId="0" borderId="9" xfId="3" applyFont="1" applyBorder="1" applyAlignment="1">
      <alignment horizontal="center" vertical="center"/>
    </xf>
    <xf numFmtId="0" fontId="35" fillId="0" borderId="9" xfId="3" applyFont="1" applyBorder="1" applyAlignment="1">
      <alignment vertical="center"/>
    </xf>
    <xf numFmtId="0" fontId="4" fillId="0" borderId="0" xfId="3" applyAlignment="1">
      <alignment horizontal="center"/>
    </xf>
    <xf numFmtId="0" fontId="4" fillId="0" borderId="5" xfId="3" applyBorder="1" applyAlignment="1">
      <alignment horizontal="right" vertical="top"/>
    </xf>
    <xf numFmtId="0" fontId="4" fillId="0" borderId="0" xfId="3" applyAlignment="1">
      <alignment horizontal="right" vertical="top"/>
    </xf>
    <xf numFmtId="0" fontId="28" fillId="0" borderId="0" xfId="3" applyFont="1"/>
    <xf numFmtId="0" fontId="4" fillId="0" borderId="0" xfId="3" applyAlignment="1">
      <alignment vertical="center"/>
    </xf>
    <xf numFmtId="0" fontId="36" fillId="0" borderId="0" xfId="3" applyFont="1"/>
    <xf numFmtId="0" fontId="37" fillId="0" borderId="0" xfId="3" applyFont="1"/>
    <xf numFmtId="0" fontId="38" fillId="0" borderId="0" xfId="3" applyFont="1" applyAlignment="1">
      <alignment vertical="center"/>
    </xf>
    <xf numFmtId="0" fontId="39" fillId="0" borderId="0" xfId="3" applyFont="1" applyAlignment="1">
      <alignment horizontal="center" vertical="center" wrapText="1"/>
    </xf>
    <xf numFmtId="0" fontId="39" fillId="0" borderId="0" xfId="3" applyFont="1" applyAlignment="1">
      <alignment horizontal="justify" vertical="center" wrapText="1"/>
    </xf>
    <xf numFmtId="0" fontId="40" fillId="0" borderId="9" xfId="3" applyFont="1" applyBorder="1" applyAlignment="1">
      <alignment horizontal="center" vertical="center" wrapText="1"/>
    </xf>
    <xf numFmtId="0" fontId="41" fillId="10" borderId="9" xfId="3" applyFont="1" applyFill="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0" fillId="0" borderId="9" xfId="3" applyFont="1" applyBorder="1" applyAlignment="1">
      <alignment horizontal="left" vertical="center" wrapText="1"/>
    </xf>
    <xf numFmtId="0" fontId="44" fillId="10" borderId="9" xfId="3" applyFont="1" applyFill="1" applyBorder="1" applyAlignment="1">
      <alignment horizontal="center" vertical="center" wrapText="1"/>
    </xf>
    <xf numFmtId="0" fontId="43" fillId="0" borderId="9" xfId="3" applyFont="1" applyBorder="1" applyAlignment="1">
      <alignment horizontal="center" vertical="center" wrapText="1"/>
    </xf>
    <xf numFmtId="0" fontId="40" fillId="11" borderId="9" xfId="3" applyFont="1" applyFill="1" applyBorder="1" applyAlignment="1">
      <alignment horizontal="center" vertical="center" wrapText="1"/>
    </xf>
    <xf numFmtId="0" fontId="41" fillId="11" borderId="9" xfId="3" applyFont="1" applyFill="1" applyBorder="1" applyAlignment="1">
      <alignment horizontal="left" vertical="center" wrapText="1"/>
    </xf>
    <xf numFmtId="0" fontId="44" fillId="12" borderId="9" xfId="3" applyFont="1" applyFill="1" applyBorder="1" applyAlignment="1">
      <alignment horizontal="center" vertical="center" wrapText="1"/>
    </xf>
    <xf numFmtId="0" fontId="43" fillId="11" borderId="9" xfId="3" applyFont="1" applyFill="1" applyBorder="1" applyAlignment="1">
      <alignment horizontal="center" vertical="center" wrapText="1"/>
    </xf>
    <xf numFmtId="0" fontId="41" fillId="0" borderId="9" xfId="3" applyFont="1" applyBorder="1" applyAlignment="1">
      <alignment horizontal="left" vertical="center" wrapText="1"/>
    </xf>
    <xf numFmtId="0" fontId="40" fillId="0" borderId="9" xfId="3" applyFont="1" applyBorder="1" applyAlignment="1">
      <alignment horizontal="justify" vertical="center" wrapText="1"/>
    </xf>
    <xf numFmtId="0" fontId="44" fillId="10" borderId="9" xfId="3" applyFont="1" applyFill="1" applyBorder="1" applyAlignment="1">
      <alignment horizontal="justify" vertical="center" wrapText="1"/>
    </xf>
    <xf numFmtId="0" fontId="40" fillId="13" borderId="9" xfId="3" applyFont="1" applyFill="1" applyBorder="1" applyAlignment="1">
      <alignment horizontal="center" vertical="center" wrapText="1"/>
    </xf>
    <xf numFmtId="0" fontId="43" fillId="13" borderId="9" xfId="3" applyFont="1" applyFill="1" applyBorder="1" applyAlignment="1">
      <alignment horizontal="center" vertical="center" wrapText="1"/>
    </xf>
    <xf numFmtId="0" fontId="43" fillId="0" borderId="9" xfId="3" applyFont="1" applyBorder="1" applyAlignment="1">
      <alignment horizontal="left" vertical="center" wrapText="1"/>
    </xf>
    <xf numFmtId="0" fontId="45" fillId="8" borderId="9" xfId="3" applyFont="1" applyFill="1" applyBorder="1" applyAlignment="1">
      <alignment horizontal="justify" vertical="center" wrapText="1"/>
    </xf>
    <xf numFmtId="0" fontId="40" fillId="0" borderId="9" xfId="3" applyFont="1" applyBorder="1" applyAlignment="1">
      <alignment vertical="top" wrapText="1"/>
    </xf>
    <xf numFmtId="0" fontId="43" fillId="0" borderId="9" xfId="3" applyFont="1" applyBorder="1" applyAlignment="1">
      <alignment horizontal="justify" vertical="center" wrapText="1"/>
    </xf>
    <xf numFmtId="0" fontId="6" fillId="0" borderId="9" xfId="3" applyFont="1" applyBorder="1" applyAlignment="1">
      <alignment horizontal="center" vertical="center"/>
    </xf>
    <xf numFmtId="0" fontId="6" fillId="0" borderId="9" xfId="3" applyFont="1" applyBorder="1" applyAlignment="1">
      <alignment horizontal="justify" vertical="center"/>
    </xf>
    <xf numFmtId="0" fontId="6" fillId="0" borderId="9" xfId="3" applyFont="1" applyBorder="1" applyAlignment="1">
      <alignment vertical="center"/>
    </xf>
    <xf numFmtId="0" fontId="6" fillId="0" borderId="9" xfId="3" applyFont="1" applyBorder="1" applyAlignment="1">
      <alignment horizontal="center" vertical="center" wrapText="1"/>
    </xf>
    <xf numFmtId="0" fontId="6" fillId="0" borderId="9" xfId="3" applyFont="1" applyBorder="1" applyAlignment="1">
      <alignment vertical="center" wrapText="1"/>
    </xf>
    <xf numFmtId="0" fontId="26" fillId="0" borderId="9" xfId="3" applyFont="1" applyBorder="1" applyAlignment="1">
      <alignment horizontal="center" vertical="center"/>
    </xf>
    <xf numFmtId="0" fontId="26" fillId="0" borderId="9" xfId="3" applyFont="1" applyBorder="1" applyAlignment="1">
      <alignment horizontal="justify" vertical="center"/>
    </xf>
    <xf numFmtId="0" fontId="26" fillId="0" borderId="9" xfId="3" applyFont="1" applyBorder="1" applyAlignment="1">
      <alignment vertical="center" wrapText="1"/>
    </xf>
    <xf numFmtId="0" fontId="6" fillId="0" borderId="9" xfId="3" applyFont="1" applyBorder="1" applyAlignment="1">
      <alignment horizontal="justify" vertical="center" wrapText="1"/>
    </xf>
    <xf numFmtId="0" fontId="17" fillId="0" borderId="0" xfId="3" applyFont="1" applyAlignment="1">
      <alignment wrapText="1"/>
    </xf>
    <xf numFmtId="0" fontId="26" fillId="0" borderId="9" xfId="3" applyFont="1" applyBorder="1" applyAlignment="1">
      <alignment horizontal="justify" vertical="center" wrapText="1"/>
    </xf>
    <xf numFmtId="0" fontId="6" fillId="0" borderId="9" xfId="3" applyFont="1" applyBorder="1" applyAlignment="1">
      <alignment horizontal="left" vertical="center" wrapText="1" indent="1"/>
    </xf>
    <xf numFmtId="0" fontId="50" fillId="0" borderId="0" xfId="3" applyFont="1" applyAlignment="1">
      <alignment vertical="center"/>
    </xf>
    <xf numFmtId="0" fontId="51" fillId="0" borderId="0" xfId="3" applyFont="1" applyAlignment="1">
      <alignment vertical="center"/>
    </xf>
    <xf numFmtId="0" fontId="52" fillId="0" borderId="0" xfId="3" applyFont="1" applyAlignment="1">
      <alignment vertical="center"/>
    </xf>
    <xf numFmtId="0" fontId="53" fillId="0" borderId="16" xfId="3" applyFont="1" applyBorder="1" applyAlignment="1">
      <alignment vertical="center"/>
    </xf>
    <xf numFmtId="0" fontId="15" fillId="0" borderId="0" xfId="3" applyFont="1" applyAlignment="1">
      <alignment vertical="center" wrapText="1"/>
    </xf>
    <xf numFmtId="0" fontId="15" fillId="0" borderId="9" xfId="3" applyFont="1" applyBorder="1" applyAlignment="1">
      <alignment horizontal="center" vertical="center" wrapText="1"/>
    </xf>
    <xf numFmtId="0" fontId="4" fillId="0" borderId="9" xfId="3" applyBorder="1" applyAlignment="1">
      <alignment vertical="center"/>
    </xf>
    <xf numFmtId="0" fontId="14" fillId="0" borderId="9" xfId="3" applyFont="1" applyBorder="1" applyAlignment="1">
      <alignment horizontal="left" vertical="center" wrapText="1" indent="1"/>
    </xf>
    <xf numFmtId="0" fontId="15" fillId="0" borderId="9" xfId="3" applyFont="1" applyBorder="1" applyAlignment="1">
      <alignment vertical="center" wrapText="1"/>
    </xf>
    <xf numFmtId="0" fontId="15" fillId="9" borderId="10" xfId="3" applyFont="1" applyFill="1" applyBorder="1" applyAlignment="1">
      <alignment vertical="center" wrapText="1"/>
    </xf>
    <xf numFmtId="0" fontId="15" fillId="9" borderId="12" xfId="3" applyFont="1" applyFill="1" applyBorder="1" applyAlignment="1">
      <alignment vertical="center" wrapText="1"/>
    </xf>
    <xf numFmtId="0" fontId="15" fillId="9" borderId="9" xfId="3" applyFont="1" applyFill="1" applyBorder="1" applyAlignment="1">
      <alignment vertical="center" wrapText="1"/>
    </xf>
    <xf numFmtId="0" fontId="15" fillId="9" borderId="9" xfId="3" applyFont="1" applyFill="1" applyBorder="1" applyAlignment="1">
      <alignment horizontal="center" vertical="center" wrapText="1"/>
    </xf>
    <xf numFmtId="0" fontId="7" fillId="0" borderId="9" xfId="3" applyFont="1" applyBorder="1" applyAlignment="1">
      <alignment horizontal="center" vertical="center"/>
    </xf>
    <xf numFmtId="0" fontId="55" fillId="0" borderId="0" xfId="3" applyFont="1" applyAlignment="1">
      <alignment vertical="center" wrapText="1"/>
    </xf>
    <xf numFmtId="0" fontId="54" fillId="0" borderId="9" xfId="3" applyFont="1" applyBorder="1" applyAlignment="1">
      <alignment vertical="center"/>
    </xf>
    <xf numFmtId="0" fontId="54" fillId="0" borderId="9" xfId="3" applyFont="1" applyBorder="1" applyAlignment="1">
      <alignment horizontal="center" vertical="center" wrapText="1"/>
    </xf>
    <xf numFmtId="0" fontId="54" fillId="0" borderId="9" xfId="3" applyFont="1" applyBorder="1" applyAlignment="1">
      <alignment vertical="center" wrapText="1"/>
    </xf>
    <xf numFmtId="0" fontId="7" fillId="0" borderId="9" xfId="3" applyFont="1" applyBorder="1" applyAlignment="1">
      <alignment vertical="center"/>
    </xf>
    <xf numFmtId="0" fontId="53" fillId="0" borderId="0" xfId="3" applyFont="1"/>
    <xf numFmtId="0" fontId="53" fillId="0" borderId="0" xfId="3" applyFont="1" applyAlignment="1">
      <alignment vertical="center" wrapText="1"/>
    </xf>
    <xf numFmtId="0" fontId="11" fillId="0" borderId="12" xfId="3" applyFont="1" applyBorder="1" applyAlignment="1">
      <alignment horizontal="center" vertical="center"/>
    </xf>
    <xf numFmtId="0" fontId="14" fillId="0" borderId="15" xfId="3" applyFont="1" applyBorder="1" applyAlignment="1">
      <alignment horizontal="center" vertical="center" wrapText="1"/>
    </xf>
    <xf numFmtId="0" fontId="7" fillId="0" borderId="9" xfId="3" quotePrefix="1" applyFont="1" applyBorder="1"/>
    <xf numFmtId="0" fontId="55" fillId="0" borderId="0" xfId="3" applyFont="1"/>
    <xf numFmtId="0" fontId="4" fillId="0" borderId="9" xfId="3" quotePrefix="1" applyBorder="1" applyAlignment="1">
      <alignment wrapText="1"/>
    </xf>
    <xf numFmtId="0" fontId="7" fillId="0" borderId="9" xfId="3" quotePrefix="1" applyFont="1" applyBorder="1" applyAlignment="1">
      <alignment wrapText="1"/>
    </xf>
    <xf numFmtId="0" fontId="4" fillId="0" borderId="9" xfId="3" quotePrefix="1" applyBorder="1"/>
    <xf numFmtId="0" fontId="15" fillId="0" borderId="0" xfId="3" applyFont="1"/>
    <xf numFmtId="0" fontId="4" fillId="0" borderId="5" xfId="3" applyBorder="1"/>
    <xf numFmtId="0" fontId="7" fillId="0" borderId="9" xfId="9" applyFont="1" applyBorder="1" applyAlignment="1">
      <alignment vertical="center" wrapText="1"/>
    </xf>
    <xf numFmtId="0" fontId="7" fillId="4" borderId="9" xfId="3" applyFont="1" applyFill="1" applyBorder="1" applyAlignment="1">
      <alignment horizontal="center"/>
    </xf>
    <xf numFmtId="0" fontId="7" fillId="4" borderId="9" xfId="3" quotePrefix="1" applyFont="1" applyFill="1" applyBorder="1" applyAlignment="1">
      <alignment wrapText="1"/>
    </xf>
    <xf numFmtId="0" fontId="14" fillId="7" borderId="9" xfId="3" applyFont="1" applyFill="1" applyBorder="1" applyAlignment="1">
      <alignment vertical="center" wrapText="1"/>
    </xf>
    <xf numFmtId="0" fontId="7" fillId="0" borderId="9" xfId="3" applyFont="1" applyBorder="1" applyAlignment="1">
      <alignment horizontal="justify" vertical="top"/>
    </xf>
    <xf numFmtId="0" fontId="7" fillId="0" borderId="9" xfId="9" applyFont="1" applyBorder="1" applyAlignment="1">
      <alignment horizontal="justify" vertical="top"/>
    </xf>
    <xf numFmtId="0" fontId="14" fillId="7" borderId="9" xfId="3" applyFont="1" applyFill="1" applyBorder="1" applyAlignment="1">
      <alignment horizontal="center" vertical="center" wrapText="1"/>
    </xf>
    <xf numFmtId="0" fontId="4" fillId="0" borderId="9" xfId="3" applyBorder="1" applyAlignment="1">
      <alignment horizontal="left" vertical="center" wrapText="1" indent="1"/>
    </xf>
    <xf numFmtId="0" fontId="4" fillId="4" borderId="9" xfId="3" applyFill="1" applyBorder="1" applyAlignment="1">
      <alignment horizontal="center" vertical="center"/>
    </xf>
    <xf numFmtId="0" fontId="11" fillId="4" borderId="9" xfId="3" applyFont="1" applyFill="1" applyBorder="1" applyAlignment="1">
      <alignment horizontal="justify" vertical="top"/>
    </xf>
    <xf numFmtId="0" fontId="7" fillId="0" borderId="9" xfId="3" applyFont="1" applyBorder="1"/>
    <xf numFmtId="0" fontId="7" fillId="0" borderId="9" xfId="3" applyFont="1" applyBorder="1" applyAlignment="1">
      <alignment horizontal="justify" vertical="center"/>
    </xf>
    <xf numFmtId="0" fontId="7" fillId="0" borderId="9" xfId="3" applyFont="1" applyBorder="1" applyAlignment="1">
      <alignment horizontal="justify" vertical="top" wrapText="1"/>
    </xf>
    <xf numFmtId="0" fontId="7" fillId="4" borderId="9" xfId="9" applyFont="1" applyFill="1" applyBorder="1" applyAlignment="1">
      <alignment horizontal="justify" vertical="center"/>
    </xf>
    <xf numFmtId="0" fontId="0" fillId="4" borderId="9" xfId="9" applyFont="1" applyFill="1" applyBorder="1" applyAlignment="1">
      <alignment horizontal="justify" vertical="top"/>
    </xf>
    <xf numFmtId="0" fontId="8" fillId="0" borderId="9" xfId="3" applyFont="1" applyBorder="1" applyAlignment="1">
      <alignment vertical="center"/>
    </xf>
    <xf numFmtId="0" fontId="7" fillId="4" borderId="9" xfId="3" applyFont="1" applyFill="1" applyBorder="1" applyAlignment="1">
      <alignment horizontal="center" vertical="center"/>
    </xf>
    <xf numFmtId="0" fontId="8" fillId="4" borderId="9" xfId="3" applyFont="1" applyFill="1" applyBorder="1" applyAlignment="1">
      <alignment horizontal="justify" vertical="center"/>
    </xf>
    <xf numFmtId="0" fontId="11" fillId="0" borderId="9" xfId="3" applyFont="1" applyBorder="1"/>
    <xf numFmtId="0" fontId="15" fillId="7" borderId="9" xfId="3" applyFont="1" applyFill="1" applyBorder="1" applyAlignment="1">
      <alignment vertical="center" wrapText="1"/>
    </xf>
    <xf numFmtId="0" fontId="14" fillId="7" borderId="9" xfId="3" applyFont="1" applyFill="1" applyBorder="1" applyAlignment="1">
      <alignment horizontal="left" vertical="center" wrapText="1" indent="1"/>
    </xf>
    <xf numFmtId="0" fontId="7" fillId="7" borderId="9" xfId="3" applyFont="1" applyFill="1" applyBorder="1" applyAlignment="1">
      <alignment horizontal="left" vertical="center" wrapText="1" indent="1"/>
    </xf>
    <xf numFmtId="0" fontId="15" fillId="0" borderId="0" xfId="3" applyFont="1" applyAlignment="1">
      <alignment horizontal="left" vertical="center"/>
    </xf>
    <xf numFmtId="0" fontId="53" fillId="0" borderId="0" xfId="3" applyFont="1" applyAlignment="1">
      <alignment vertical="center"/>
    </xf>
    <xf numFmtId="0" fontId="15" fillId="7" borderId="9" xfId="3" applyFont="1" applyFill="1" applyBorder="1" applyAlignment="1">
      <alignment horizontal="center" vertical="center" wrapText="1"/>
    </xf>
    <xf numFmtId="0" fontId="4" fillId="0" borderId="10" xfId="3" applyBorder="1"/>
    <xf numFmtId="0" fontId="14" fillId="7" borderId="12" xfId="3" applyFont="1" applyFill="1" applyBorder="1" applyAlignment="1">
      <alignment vertical="center" wrapText="1"/>
    </xf>
    <xf numFmtId="0" fontId="24" fillId="0" borderId="0" xfId="3" applyFont="1" applyAlignment="1">
      <alignment vertical="center"/>
    </xf>
    <xf numFmtId="0" fontId="57" fillId="0" borderId="0" xfId="3" applyFont="1" applyAlignment="1">
      <alignment vertical="center"/>
    </xf>
    <xf numFmtId="0" fontId="57" fillId="0" borderId="9" xfId="3" applyFont="1" applyBorder="1" applyAlignment="1">
      <alignment horizontal="justify" vertical="center" wrapText="1"/>
    </xf>
    <xf numFmtId="0" fontId="5" fillId="0" borderId="9" xfId="3" applyFont="1" applyBorder="1" applyAlignment="1">
      <alignment horizontal="justify" vertical="center" wrapText="1"/>
    </xf>
    <xf numFmtId="0" fontId="59" fillId="0" borderId="0" xfId="3" applyFont="1" applyAlignment="1">
      <alignment vertical="center"/>
    </xf>
    <xf numFmtId="0" fontId="11" fillId="0" borderId="0" xfId="3" applyFont="1" applyAlignment="1">
      <alignment vertical="center"/>
    </xf>
    <xf numFmtId="0" fontId="14" fillId="0" borderId="9" xfId="3" applyFont="1" applyBorder="1" applyAlignment="1">
      <alignment horizontal="center" vertical="center"/>
    </xf>
    <xf numFmtId="0" fontId="5" fillId="7" borderId="9" xfId="3" applyFont="1" applyFill="1" applyBorder="1" applyAlignment="1">
      <alignment vertical="center" wrapText="1"/>
    </xf>
    <xf numFmtId="0" fontId="61" fillId="0" borderId="0" xfId="3" applyFont="1" applyAlignment="1">
      <alignment vertical="center"/>
    </xf>
    <xf numFmtId="0" fontId="4" fillId="0" borderId="20" xfId="3" applyBorder="1" applyAlignment="1">
      <alignment horizontal="center" vertical="center" wrapText="1"/>
    </xf>
    <xf numFmtId="0" fontId="4" fillId="0" borderId="21" xfId="3" applyBorder="1" applyAlignment="1">
      <alignment horizontal="center" vertical="center" wrapText="1"/>
    </xf>
    <xf numFmtId="0" fontId="4" fillId="0" borderId="22" xfId="3" applyBorder="1" applyAlignment="1">
      <alignment horizontal="center" vertical="center" wrapText="1"/>
    </xf>
    <xf numFmtId="0" fontId="4" fillId="0" borderId="23" xfId="3" applyBorder="1" applyAlignment="1">
      <alignment horizontal="center" vertical="center"/>
    </xf>
    <xf numFmtId="0" fontId="4" fillId="0" borderId="24" xfId="3" applyBorder="1" applyAlignment="1">
      <alignment horizontal="center" vertical="center" wrapText="1"/>
    </xf>
    <xf numFmtId="0" fontId="4" fillId="0" borderId="29" xfId="3" applyBorder="1" applyAlignment="1">
      <alignment horizontal="center" vertical="center" wrapText="1"/>
    </xf>
    <xf numFmtId="0" fontId="11" fillId="14" borderId="20" xfId="3" applyFont="1" applyFill="1" applyBorder="1" applyAlignment="1">
      <alignment vertical="center"/>
    </xf>
    <xf numFmtId="0" fontId="11" fillId="14" borderId="26" xfId="3" applyFont="1" applyFill="1" applyBorder="1" applyAlignment="1">
      <alignment vertical="center"/>
    </xf>
    <xf numFmtId="0" fontId="11" fillId="14" borderId="26" xfId="3" applyFont="1" applyFill="1" applyBorder="1" applyAlignment="1">
      <alignment horizontal="center" vertical="center"/>
    </xf>
    <xf numFmtId="0" fontId="11" fillId="14" borderId="31" xfId="3" applyFont="1" applyFill="1" applyBorder="1" applyAlignment="1">
      <alignment vertical="center"/>
    </xf>
    <xf numFmtId="0" fontId="11" fillId="0" borderId="32" xfId="3" applyFont="1" applyBorder="1" applyAlignment="1">
      <alignment horizontal="center" vertical="center"/>
    </xf>
    <xf numFmtId="0" fontId="4" fillId="8" borderId="20" xfId="3" applyFill="1" applyBorder="1" applyAlignment="1">
      <alignment vertical="center"/>
    </xf>
    <xf numFmtId="0" fontId="4" fillId="8" borderId="21" xfId="3" applyFill="1" applyBorder="1" applyAlignment="1">
      <alignment vertical="center"/>
    </xf>
    <xf numFmtId="0" fontId="11" fillId="0" borderId="22" xfId="3" applyFont="1" applyBorder="1" applyAlignment="1">
      <alignment vertical="center" wrapText="1"/>
    </xf>
    <xf numFmtId="0" fontId="65" fillId="0" borderId="0" xfId="3" applyFont="1" applyAlignment="1">
      <alignment horizontal="left" vertical="center"/>
    </xf>
    <xf numFmtId="0" fontId="65" fillId="0" borderId="0" xfId="3" applyFont="1" applyAlignment="1">
      <alignment vertical="center"/>
    </xf>
    <xf numFmtId="0" fontId="4" fillId="0" borderId="9" xfId="3" applyBorder="1" applyAlignment="1">
      <alignment horizontal="left" vertical="center" wrapText="1"/>
    </xf>
    <xf numFmtId="0" fontId="7" fillId="0" borderId="9" xfId="3" applyFont="1" applyBorder="1" applyAlignment="1">
      <alignment horizontal="left" vertical="center" wrapText="1"/>
    </xf>
    <xf numFmtId="0" fontId="4" fillId="0" borderId="0" xfId="3" applyAlignment="1">
      <alignment horizontal="center" vertical="center" wrapText="1"/>
    </xf>
    <xf numFmtId="0" fontId="11" fillId="0" borderId="0" xfId="3" applyFont="1" applyAlignment="1">
      <alignment vertical="center" wrapText="1"/>
    </xf>
    <xf numFmtId="0" fontId="11" fillId="0" borderId="12" xfId="3" applyFont="1" applyBorder="1" applyAlignment="1">
      <alignment horizontal="center" vertical="center" wrapText="1"/>
    </xf>
    <xf numFmtId="0" fontId="11" fillId="0" borderId="9" xfId="3" applyFont="1" applyBorder="1" applyAlignment="1">
      <alignment horizontal="center" vertical="center" wrapText="1"/>
    </xf>
    <xf numFmtId="0" fontId="4" fillId="0" borderId="12" xfId="3" applyBorder="1" applyAlignment="1">
      <alignment horizontal="center" vertical="center"/>
    </xf>
    <xf numFmtId="0" fontId="66" fillId="0" borderId="9" xfId="3" applyFont="1" applyBorder="1" applyAlignment="1">
      <alignment horizontal="center" vertical="center" wrapText="1"/>
    </xf>
    <xf numFmtId="0" fontId="4" fillId="0" borderId="12" xfId="3" applyBorder="1" applyAlignment="1">
      <alignment wrapText="1"/>
    </xf>
    <xf numFmtId="0" fontId="4" fillId="0" borderId="9" xfId="3" applyBorder="1" applyAlignment="1">
      <alignment wrapText="1"/>
    </xf>
    <xf numFmtId="0" fontId="67" fillId="0" borderId="9" xfId="3" applyFont="1" applyBorder="1" applyAlignment="1">
      <alignment horizontal="center" vertical="center" wrapText="1"/>
    </xf>
    <xf numFmtId="0" fontId="67" fillId="0" borderId="9" xfId="3" applyFont="1" applyBorder="1" applyAlignment="1">
      <alignment vertical="center" wrapText="1"/>
    </xf>
    <xf numFmtId="9" fontId="11" fillId="0" borderId="12" xfId="3" applyNumberFormat="1" applyFont="1" applyBorder="1" applyAlignment="1">
      <alignment horizontal="center" vertical="center" wrapText="1"/>
    </xf>
    <xf numFmtId="9" fontId="11" fillId="0" borderId="9" xfId="3" applyNumberFormat="1" applyFont="1" applyBorder="1" applyAlignment="1">
      <alignment horizontal="center" vertical="center" wrapText="1"/>
    </xf>
    <xf numFmtId="9" fontId="8" fillId="0" borderId="9" xfId="3" applyNumberFormat="1" applyFont="1" applyBorder="1" applyAlignment="1">
      <alignment horizontal="center" vertical="center" wrapText="1"/>
    </xf>
    <xf numFmtId="0" fontId="7" fillId="0" borderId="12" xfId="3" applyFont="1" applyBorder="1" applyAlignment="1">
      <alignment horizontal="center" vertical="center"/>
    </xf>
    <xf numFmtId="0" fontId="68" fillId="0" borderId="0" xfId="3" applyFont="1" applyAlignment="1">
      <alignment vertical="center"/>
    </xf>
    <xf numFmtId="0" fontId="57" fillId="0" borderId="0" xfId="3" applyFont="1"/>
    <xf numFmtId="0" fontId="57" fillId="0" borderId="0" xfId="3" applyFont="1" applyAlignment="1">
      <alignment vertical="center" wrapText="1"/>
    </xf>
    <xf numFmtId="0" fontId="69" fillId="0" borderId="21" xfId="3" applyFont="1" applyBorder="1" applyAlignment="1">
      <alignment horizontal="center" vertical="center" wrapText="1"/>
    </xf>
    <xf numFmtId="0" fontId="69" fillId="0" borderId="22" xfId="3" applyFont="1" applyBorder="1" applyAlignment="1">
      <alignment horizontal="center" vertical="center" wrapText="1"/>
    </xf>
    <xf numFmtId="0" fontId="69" fillId="0" borderId="16" xfId="3" applyFont="1" applyBorder="1" applyAlignment="1">
      <alignment vertical="center" wrapText="1"/>
    </xf>
    <xf numFmtId="0" fontId="69" fillId="10" borderId="16" xfId="3" applyFont="1" applyFill="1" applyBorder="1" applyAlignment="1">
      <alignment horizontal="center" vertical="center" wrapText="1"/>
    </xf>
    <xf numFmtId="0" fontId="69" fillId="10" borderId="33" xfId="3" applyFont="1" applyFill="1" applyBorder="1" applyAlignment="1">
      <alignment horizontal="center" vertical="center" wrapText="1"/>
    </xf>
    <xf numFmtId="0" fontId="69" fillId="0" borderId="25" xfId="3" applyFont="1" applyBorder="1" applyAlignment="1">
      <alignment horizontal="center" vertical="center" wrapText="1"/>
    </xf>
    <xf numFmtId="49" fontId="69" fillId="0" borderId="21" xfId="3" applyNumberFormat="1" applyFont="1" applyBorder="1" applyAlignment="1">
      <alignment horizontal="center" vertical="center" wrapText="1"/>
    </xf>
    <xf numFmtId="0" fontId="69" fillId="0" borderId="22" xfId="3" applyFont="1" applyBorder="1" applyAlignment="1">
      <alignment vertical="center" wrapText="1"/>
    </xf>
    <xf numFmtId="0" fontId="69" fillId="0" borderId="33" xfId="3" applyFont="1" applyBorder="1" applyAlignment="1">
      <alignment vertical="center" wrapText="1"/>
    </xf>
    <xf numFmtId="49" fontId="70" fillId="7" borderId="32" xfId="3" applyNumberFormat="1" applyFont="1" applyFill="1" applyBorder="1" applyAlignment="1">
      <alignment horizontal="center" vertical="center" wrapText="1"/>
    </xf>
    <xf numFmtId="0" fontId="70" fillId="7" borderId="33" xfId="3" applyFont="1" applyFill="1" applyBorder="1" applyAlignment="1">
      <alignment horizontal="left" vertical="center" wrapText="1" indent="1"/>
    </xf>
    <xf numFmtId="0" fontId="70" fillId="7" borderId="33" xfId="3" applyFont="1" applyFill="1" applyBorder="1" applyAlignment="1">
      <alignment vertical="center" wrapText="1"/>
    </xf>
    <xf numFmtId="49" fontId="69" fillId="0" borderId="32" xfId="3" applyNumberFormat="1" applyFont="1" applyBorder="1" applyAlignment="1">
      <alignment horizontal="center" vertical="center" wrapText="1"/>
    </xf>
    <xf numFmtId="0" fontId="71" fillId="0" borderId="33" xfId="3" applyFont="1" applyBorder="1" applyAlignment="1">
      <alignment vertical="center" wrapText="1"/>
    </xf>
    <xf numFmtId="49" fontId="71" fillId="0" borderId="32" xfId="3" applyNumberFormat="1" applyFont="1" applyBorder="1" applyAlignment="1">
      <alignment horizontal="center" vertical="center" wrapText="1"/>
    </xf>
    <xf numFmtId="0" fontId="72" fillId="0" borderId="0" xfId="3" applyFont="1" applyAlignment="1">
      <alignment vertical="center"/>
    </xf>
    <xf numFmtId="0" fontId="7" fillId="0" borderId="9" xfId="3" applyFont="1" applyBorder="1" applyAlignment="1">
      <alignment wrapText="1"/>
    </xf>
    <xf numFmtId="0" fontId="73" fillId="0" borderId="9" xfId="3" applyFont="1" applyBorder="1"/>
    <xf numFmtId="0" fontId="74" fillId="0" borderId="9" xfId="3" applyFont="1" applyBorder="1" applyAlignment="1">
      <alignment horizontal="center" vertical="center"/>
    </xf>
    <xf numFmtId="0" fontId="74" fillId="0" borderId="9" xfId="3" applyFont="1" applyBorder="1" applyAlignment="1">
      <alignment wrapText="1"/>
    </xf>
    <xf numFmtId="0" fontId="5" fillId="0" borderId="0" xfId="3" applyFont="1" applyAlignment="1">
      <alignment vertical="center"/>
    </xf>
    <xf numFmtId="0" fontId="5" fillId="0" borderId="0" xfId="3" applyFont="1"/>
    <xf numFmtId="0" fontId="75" fillId="0" borderId="21" xfId="3" applyFont="1" applyBorder="1" applyAlignment="1">
      <alignment horizontal="center" vertical="center" wrapText="1"/>
    </xf>
    <xf numFmtId="0" fontId="75" fillId="0" borderId="32" xfId="3" applyFont="1" applyBorder="1" applyAlignment="1">
      <alignment horizontal="center" vertical="center" wrapText="1"/>
    </xf>
    <xf numFmtId="49" fontId="76" fillId="0" borderId="21" xfId="3" applyNumberFormat="1" applyFont="1" applyBorder="1" applyAlignment="1">
      <alignment horizontal="center" vertical="center" wrapText="1"/>
    </xf>
    <xf numFmtId="0" fontId="76" fillId="0" borderId="22" xfId="3" applyFont="1" applyBorder="1" applyAlignment="1">
      <alignment vertical="center" wrapText="1"/>
    </xf>
    <xf numFmtId="49" fontId="75" fillId="0" borderId="32" xfId="3" applyNumberFormat="1" applyFont="1" applyBorder="1" applyAlignment="1">
      <alignment horizontal="center" vertical="center" wrapText="1"/>
    </xf>
    <xf numFmtId="0" fontId="75" fillId="0" borderId="33" xfId="3" applyFont="1" applyBorder="1" applyAlignment="1">
      <alignment vertical="center" wrapText="1"/>
    </xf>
    <xf numFmtId="0" fontId="75" fillId="0" borderId="33" xfId="3" applyFont="1" applyBorder="1" applyAlignment="1">
      <alignment horizontal="left" vertical="center" wrapText="1" indent="1"/>
    </xf>
    <xf numFmtId="49" fontId="76" fillId="0" borderId="32" xfId="3" applyNumberFormat="1" applyFont="1" applyBorder="1" applyAlignment="1">
      <alignment horizontal="center" vertical="center" wrapText="1"/>
    </xf>
    <xf numFmtId="0" fontId="76" fillId="0" borderId="33" xfId="3" applyFont="1" applyBorder="1" applyAlignment="1">
      <alignment vertical="center" wrapText="1"/>
    </xf>
    <xf numFmtId="0" fontId="4" fillId="0" borderId="35" xfId="3" applyBorder="1" applyAlignment="1">
      <alignment vertical="center" wrapText="1"/>
    </xf>
    <xf numFmtId="0" fontId="69" fillId="0" borderId="33" xfId="3" applyFont="1" applyBorder="1" applyAlignment="1">
      <alignment horizontal="center" vertical="center" wrapText="1"/>
    </xf>
    <xf numFmtId="0" fontId="69" fillId="0" borderId="32" xfId="3" applyFont="1" applyBorder="1" applyAlignment="1">
      <alignment horizontal="center" vertical="center" wrapText="1"/>
    </xf>
    <xf numFmtId="49" fontId="77" fillId="0" borderId="21" xfId="3" applyNumberFormat="1" applyFont="1" applyBorder="1" applyAlignment="1">
      <alignment horizontal="center" vertical="center" wrapText="1"/>
    </xf>
    <xf numFmtId="0" fontId="77" fillId="0" borderId="22" xfId="3" applyFont="1" applyBorder="1" applyAlignment="1">
      <alignment vertical="center" wrapText="1"/>
    </xf>
    <xf numFmtId="0" fontId="69" fillId="0" borderId="33" xfId="3" applyFont="1" applyBorder="1" applyAlignment="1">
      <alignment horizontal="left" vertical="center" wrapText="1" indent="1"/>
    </xf>
    <xf numFmtId="0" fontId="4" fillId="0" borderId="33" xfId="3" applyBorder="1" applyAlignment="1">
      <alignment vertical="center"/>
    </xf>
    <xf numFmtId="49" fontId="77" fillId="0" borderId="32" xfId="3" applyNumberFormat="1" applyFont="1" applyBorder="1" applyAlignment="1">
      <alignment horizontal="center" vertical="center" wrapText="1"/>
    </xf>
    <xf numFmtId="0" fontId="77" fillId="0" borderId="33" xfId="3" applyFont="1" applyBorder="1" applyAlignment="1">
      <alignment vertical="center" wrapText="1"/>
    </xf>
    <xf numFmtId="0" fontId="69" fillId="10" borderId="43" xfId="3" applyFont="1" applyFill="1" applyBorder="1" applyAlignment="1">
      <alignment horizontal="center" vertical="center" wrapText="1"/>
    </xf>
    <xf numFmtId="0" fontId="78" fillId="0" borderId="21"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35" xfId="3" applyFont="1" applyFill="1" applyBorder="1" applyAlignment="1">
      <alignment horizontal="center" vertical="center" wrapText="1"/>
    </xf>
    <xf numFmtId="0" fontId="78" fillId="0" borderId="33" xfId="3" applyFont="1" applyBorder="1" applyAlignment="1">
      <alignment vertical="center" wrapText="1"/>
    </xf>
    <xf numFmtId="0" fontId="14" fillId="0" borderId="33" xfId="3" applyFont="1" applyBorder="1" applyAlignment="1">
      <alignment vertical="center"/>
    </xf>
    <xf numFmtId="0" fontId="69" fillId="0" borderId="0" xfId="3" applyFont="1" applyAlignment="1">
      <alignment vertical="center" wrapText="1"/>
    </xf>
    <xf numFmtId="0" fontId="69" fillId="0" borderId="28" xfId="3" applyFont="1" applyBorder="1" applyAlignment="1">
      <alignment horizontal="center" vertical="center" wrapText="1"/>
    </xf>
    <xf numFmtId="0" fontId="71" fillId="0" borderId="22" xfId="3" applyFont="1" applyBorder="1" applyAlignment="1">
      <alignment vertical="center" wrapText="1"/>
    </xf>
    <xf numFmtId="0" fontId="79" fillId="0" borderId="33" xfId="3" applyFont="1" applyBorder="1" applyAlignment="1">
      <alignment vertical="center" wrapText="1"/>
    </xf>
    <xf numFmtId="0" fontId="69" fillId="10" borderId="28" xfId="3" applyFont="1" applyFill="1" applyBorder="1" applyAlignment="1">
      <alignment horizontal="center" vertical="center" wrapText="1"/>
    </xf>
    <xf numFmtId="0" fontId="69" fillId="10" borderId="44" xfId="3" applyFont="1" applyFill="1" applyBorder="1" applyAlignment="1">
      <alignment horizontal="center" vertical="center" wrapText="1"/>
    </xf>
    <xf numFmtId="49" fontId="81" fillId="7" borderId="32" xfId="3" applyNumberFormat="1" applyFont="1" applyFill="1" applyBorder="1" applyAlignment="1">
      <alignment horizontal="center" vertical="center" wrapText="1"/>
    </xf>
    <xf numFmtId="49" fontId="82" fillId="7" borderId="32" xfId="3" applyNumberFormat="1" applyFont="1" applyFill="1" applyBorder="1" applyAlignment="1">
      <alignment horizontal="center" vertical="center" wrapText="1"/>
    </xf>
    <xf numFmtId="0" fontId="57" fillId="0" borderId="16" xfId="3" applyFont="1" applyBorder="1"/>
    <xf numFmtId="49" fontId="78" fillId="0" borderId="21" xfId="3" applyNumberFormat="1" applyFont="1" applyBorder="1" applyAlignment="1">
      <alignment horizontal="center" vertical="center" wrapText="1"/>
    </xf>
    <xf numFmtId="0" fontId="78" fillId="0" borderId="22" xfId="3" applyFont="1" applyBorder="1" applyAlignment="1">
      <alignment vertical="center" wrapText="1"/>
    </xf>
    <xf numFmtId="49" fontId="84" fillId="0" borderId="32" xfId="3" applyNumberFormat="1" applyFont="1" applyBorder="1" applyAlignment="1">
      <alignment horizontal="center" vertical="center" wrapText="1"/>
    </xf>
    <xf numFmtId="0" fontId="84" fillId="0" borderId="33" xfId="3" applyFont="1" applyBorder="1" applyAlignment="1">
      <alignment horizontal="left" vertical="center" wrapText="1" indent="1"/>
    </xf>
    <xf numFmtId="0" fontId="84" fillId="0" borderId="33" xfId="3" applyFont="1" applyBorder="1" applyAlignment="1">
      <alignment horizontal="left" vertical="center" wrapText="1" indent="5"/>
    </xf>
    <xf numFmtId="0" fontId="84" fillId="0" borderId="33" xfId="3" applyFont="1" applyBorder="1" applyAlignment="1">
      <alignment horizontal="left" vertical="center" wrapText="1" indent="10"/>
    </xf>
    <xf numFmtId="49" fontId="78" fillId="0" borderId="32" xfId="3" applyNumberFormat="1" applyFont="1" applyBorder="1" applyAlignment="1">
      <alignment horizontal="center" vertical="center" wrapText="1"/>
    </xf>
    <xf numFmtId="0" fontId="85" fillId="0" borderId="0" xfId="3" applyFont="1" applyAlignment="1">
      <alignment vertical="center"/>
    </xf>
    <xf numFmtId="0" fontId="85" fillId="0" borderId="35" xfId="3" applyFont="1" applyBorder="1" applyAlignment="1">
      <alignment vertical="center"/>
    </xf>
    <xf numFmtId="0" fontId="69" fillId="0" borderId="33" xfId="3" applyFont="1" applyBorder="1" applyAlignment="1">
      <alignment horizontal="center" vertical="center"/>
    </xf>
    <xf numFmtId="49" fontId="86" fillId="0" borderId="32" xfId="3" applyNumberFormat="1" applyFont="1" applyBorder="1" applyAlignment="1">
      <alignment horizontal="center" vertical="center" wrapText="1"/>
    </xf>
    <xf numFmtId="0" fontId="57" fillId="0" borderId="35" xfId="3" applyFont="1" applyBorder="1"/>
    <xf numFmtId="0" fontId="87" fillId="0" borderId="0" xfId="3" applyFont="1" applyAlignment="1">
      <alignment vertical="center"/>
    </xf>
    <xf numFmtId="0" fontId="31" fillId="0" borderId="33" xfId="3" applyFont="1" applyBorder="1" applyAlignment="1">
      <alignment horizontal="center" vertical="center" wrapText="1"/>
    </xf>
    <xf numFmtId="0" fontId="31" fillId="0" borderId="33" xfId="3" applyFont="1" applyBorder="1" applyAlignment="1">
      <alignment horizontal="center" vertical="center"/>
    </xf>
    <xf numFmtId="0" fontId="87" fillId="0" borderId="0" xfId="3" applyFont="1"/>
    <xf numFmtId="0" fontId="31" fillId="10" borderId="35" xfId="3" applyFont="1" applyFill="1" applyBorder="1" applyAlignment="1">
      <alignment vertical="center"/>
    </xf>
    <xf numFmtId="0" fontId="31" fillId="0" borderId="16" xfId="3" applyFont="1" applyBorder="1" applyAlignment="1">
      <alignment vertical="center" wrapText="1"/>
    </xf>
    <xf numFmtId="0" fontId="31" fillId="0" borderId="33" xfId="3" applyFont="1" applyBorder="1" applyAlignment="1">
      <alignment vertical="center" wrapText="1"/>
    </xf>
    <xf numFmtId="0" fontId="31" fillId="0" borderId="22" xfId="3" applyFont="1" applyBorder="1" applyAlignment="1">
      <alignment horizontal="center" vertical="center" wrapText="1"/>
    </xf>
    <xf numFmtId="0" fontId="31" fillId="0" borderId="16" xfId="3" applyFont="1" applyBorder="1" applyAlignment="1">
      <alignment horizontal="center" vertical="center" wrapText="1"/>
    </xf>
    <xf numFmtId="49" fontId="88" fillId="0" borderId="21" xfId="3" applyNumberFormat="1" applyFont="1" applyBorder="1" applyAlignment="1">
      <alignment horizontal="center" vertical="center" wrapText="1"/>
    </xf>
    <xf numFmtId="0" fontId="31" fillId="19" borderId="22" xfId="3" applyFont="1" applyFill="1" applyBorder="1" applyAlignment="1">
      <alignment vertical="center" wrapText="1"/>
    </xf>
    <xf numFmtId="0" fontId="31" fillId="19" borderId="33" xfId="3" applyFont="1" applyFill="1" applyBorder="1" applyAlignment="1">
      <alignment vertical="center" wrapText="1"/>
    </xf>
    <xf numFmtId="49" fontId="88" fillId="0" borderId="32" xfId="3" applyNumberFormat="1" applyFont="1" applyBorder="1" applyAlignment="1">
      <alignment horizontal="center" vertical="center" wrapText="1"/>
    </xf>
    <xf numFmtId="49" fontId="89" fillId="0" borderId="32" xfId="3" applyNumberFormat="1" applyFont="1" applyBorder="1" applyAlignment="1">
      <alignment horizontal="center" vertical="center" wrapText="1"/>
    </xf>
    <xf numFmtId="0" fontId="30" fillId="7" borderId="33" xfId="3" applyFont="1" applyFill="1" applyBorder="1" applyAlignment="1">
      <alignment horizontal="left" vertical="center" wrapText="1" indent="2"/>
    </xf>
    <xf numFmtId="49" fontId="90" fillId="0" borderId="32" xfId="3" applyNumberFormat="1" applyFont="1" applyBorder="1" applyAlignment="1">
      <alignment horizontal="center" vertical="center" wrapText="1"/>
    </xf>
    <xf numFmtId="0" fontId="91" fillId="0" borderId="33" xfId="3" applyFont="1" applyBorder="1" applyAlignment="1">
      <alignment vertical="center" wrapText="1"/>
    </xf>
    <xf numFmtId="0" fontId="92" fillId="0" borderId="0" xfId="3" applyFont="1" applyAlignment="1">
      <alignment vertical="center"/>
    </xf>
    <xf numFmtId="0" fontId="4" fillId="0" borderId="0" xfId="3" applyAlignment="1">
      <alignment horizontal="left"/>
    </xf>
    <xf numFmtId="0" fontId="93" fillId="0" borderId="0" xfId="3" applyFont="1" applyAlignment="1">
      <alignment vertical="center"/>
    </xf>
    <xf numFmtId="0" fontId="4" fillId="0" borderId="0" xfId="3" applyAlignment="1">
      <alignment vertical="center" wrapText="1"/>
    </xf>
    <xf numFmtId="0" fontId="94" fillId="0" borderId="0" xfId="3" applyFont="1" applyAlignment="1">
      <alignment vertical="center" wrapText="1"/>
    </xf>
    <xf numFmtId="0" fontId="92" fillId="0" borderId="0" xfId="3" applyFont="1" applyAlignment="1">
      <alignment horizontal="left"/>
    </xf>
    <xf numFmtId="0" fontId="65" fillId="0" borderId="0" xfId="3" applyFont="1"/>
    <xf numFmtId="0" fontId="93" fillId="0" borderId="0" xfId="3" applyFont="1" applyAlignment="1">
      <alignment vertical="center" wrapText="1"/>
    </xf>
    <xf numFmtId="0" fontId="95" fillId="10" borderId="13" xfId="3" applyFont="1" applyFill="1" applyBorder="1" applyAlignment="1">
      <alignment horizontal="center" vertical="center" wrapText="1"/>
    </xf>
    <xf numFmtId="0" fontId="95" fillId="10" borderId="1" xfId="3" applyFont="1" applyFill="1" applyBorder="1" applyAlignment="1">
      <alignment horizontal="center" vertical="center" wrapText="1"/>
    </xf>
    <xf numFmtId="0" fontId="95" fillId="10" borderId="11" xfId="3" applyFont="1" applyFill="1" applyBorder="1" applyAlignment="1">
      <alignment vertical="center" wrapText="1"/>
    </xf>
    <xf numFmtId="0" fontId="95" fillId="10" borderId="12" xfId="3" applyFont="1" applyFill="1" applyBorder="1" applyAlignment="1">
      <alignment vertical="center" wrapText="1"/>
    </xf>
    <xf numFmtId="0" fontId="95" fillId="10" borderId="14" xfId="3" applyFont="1" applyFill="1" applyBorder="1" applyAlignment="1">
      <alignment horizontal="center" vertical="center" wrapText="1"/>
    </xf>
    <xf numFmtId="0" fontId="95" fillId="10" borderId="4" xfId="3" applyFont="1" applyFill="1" applyBorder="1" applyAlignment="1">
      <alignment horizontal="center" vertical="center" wrapText="1"/>
    </xf>
    <xf numFmtId="0" fontId="95" fillId="10" borderId="12" xfId="3" applyFont="1" applyFill="1" applyBorder="1" applyAlignment="1">
      <alignment horizontal="center" vertical="center" wrapText="1"/>
    </xf>
    <xf numFmtId="0" fontId="95" fillId="10" borderId="15" xfId="3" applyFont="1" applyFill="1" applyBorder="1" applyAlignment="1">
      <alignment horizontal="center" vertical="center" wrapText="1"/>
    </xf>
    <xf numFmtId="0" fontId="95" fillId="10" borderId="6" xfId="3" applyFont="1" applyFill="1" applyBorder="1" applyAlignment="1">
      <alignment horizontal="center" vertical="center" wrapText="1"/>
    </xf>
    <xf numFmtId="0" fontId="93" fillId="0" borderId="9" xfId="3" applyFont="1" applyBorder="1" applyAlignment="1">
      <alignment horizontal="center" vertical="center" wrapText="1"/>
    </xf>
    <xf numFmtId="0" fontId="93" fillId="0" borderId="10" xfId="3" applyFont="1" applyBorder="1" applyAlignment="1">
      <alignment horizontal="center" vertical="center" wrapText="1"/>
    </xf>
    <xf numFmtId="0" fontId="93" fillId="0" borderId="9" xfId="3" applyFont="1" applyBorder="1" applyAlignment="1">
      <alignment vertical="center" wrapText="1"/>
    </xf>
    <xf numFmtId="0" fontId="96" fillId="0" borderId="9" xfId="3" applyFont="1" applyBorder="1" applyAlignment="1">
      <alignment vertical="center" wrapText="1"/>
    </xf>
    <xf numFmtId="0" fontId="97" fillId="0" borderId="9" xfId="3" applyFont="1" applyBorder="1" applyAlignment="1">
      <alignment horizontal="center" vertical="center" wrapText="1"/>
    </xf>
    <xf numFmtId="0" fontId="92" fillId="0" borderId="0" xfId="3" applyFont="1" applyAlignment="1">
      <alignment vertical="center" wrapText="1"/>
    </xf>
    <xf numFmtId="0" fontId="4" fillId="0" borderId="9" xfId="3" applyBorder="1" applyAlignment="1">
      <alignment horizontal="left" wrapText="1"/>
    </xf>
    <xf numFmtId="0" fontId="92" fillId="0" borderId="0" xfId="3" applyFont="1"/>
    <xf numFmtId="0" fontId="4" fillId="0" borderId="0" xfId="3" applyAlignment="1">
      <alignment wrapText="1"/>
    </xf>
    <xf numFmtId="0" fontId="11" fillId="10" borderId="1" xfId="3" applyFont="1" applyFill="1" applyBorder="1" applyAlignment="1">
      <alignment wrapText="1"/>
    </xf>
    <xf numFmtId="0" fontId="4" fillId="10" borderId="9" xfId="3" applyFill="1" applyBorder="1" applyAlignment="1">
      <alignment wrapText="1"/>
    </xf>
    <xf numFmtId="0" fontId="4" fillId="10" borderId="13" xfId="3" applyFill="1" applyBorder="1" applyAlignment="1">
      <alignment wrapText="1"/>
    </xf>
    <xf numFmtId="0" fontId="7" fillId="10" borderId="12" xfId="3" applyFont="1" applyFill="1" applyBorder="1" applyAlignment="1">
      <alignment horizontal="left" vertical="center" wrapText="1"/>
    </xf>
    <xf numFmtId="0" fontId="4" fillId="10" borderId="14" xfId="3" applyFill="1" applyBorder="1" applyAlignment="1">
      <alignment wrapText="1"/>
    </xf>
    <xf numFmtId="0" fontId="98" fillId="10" borderId="12" xfId="3" applyFont="1" applyFill="1" applyBorder="1" applyAlignment="1">
      <alignment horizontal="left" vertical="center" wrapText="1" indent="3"/>
    </xf>
    <xf numFmtId="0" fontId="4" fillId="10" borderId="15" xfId="3" applyFill="1" applyBorder="1" applyAlignment="1">
      <alignment wrapText="1"/>
    </xf>
    <xf numFmtId="0" fontId="4" fillId="21" borderId="9" xfId="3" applyFill="1" applyBorder="1" applyAlignment="1">
      <alignment wrapText="1"/>
    </xf>
    <xf numFmtId="0" fontId="11" fillId="10" borderId="9" xfId="3" applyFont="1" applyFill="1" applyBorder="1" applyAlignment="1">
      <alignment horizontal="center" vertical="center" wrapText="1"/>
    </xf>
    <xf numFmtId="0" fontId="4" fillId="10" borderId="9" xfId="3" applyFill="1" applyBorder="1" applyAlignment="1">
      <alignment horizontal="center" vertical="center"/>
    </xf>
    <xf numFmtId="0" fontId="25" fillId="0" borderId="0" xfId="3" applyFont="1"/>
    <xf numFmtId="0" fontId="94" fillId="0" borderId="0" xfId="3" applyFont="1" applyAlignment="1">
      <alignment wrapText="1"/>
    </xf>
    <xf numFmtId="0" fontId="99" fillId="0" borderId="0" xfId="3" applyFont="1"/>
    <xf numFmtId="0" fontId="77" fillId="0" borderId="0" xfId="3" applyFont="1" applyAlignment="1">
      <alignment vertical="center" wrapText="1"/>
    </xf>
    <xf numFmtId="0" fontId="69" fillId="0" borderId="0" xfId="3" applyFont="1" applyAlignment="1">
      <alignment horizontal="center" vertical="center" wrapText="1"/>
    </xf>
    <xf numFmtId="0" fontId="78" fillId="0" borderId="0" xfId="3" applyFont="1" applyAlignment="1">
      <alignment vertical="center" wrapText="1"/>
    </xf>
    <xf numFmtId="0" fontId="100" fillId="0" borderId="0" xfId="3" applyFont="1" applyAlignment="1">
      <alignment vertical="center" wrapText="1"/>
    </xf>
    <xf numFmtId="0" fontId="76" fillId="0" borderId="9" xfId="3" applyFont="1" applyBorder="1" applyAlignment="1">
      <alignment horizontal="center" vertical="center" wrapText="1"/>
    </xf>
    <xf numFmtId="0" fontId="101" fillId="0" borderId="9" xfId="3" applyFont="1" applyBorder="1" applyAlignment="1">
      <alignment horizontal="center" vertical="center" wrapText="1"/>
    </xf>
    <xf numFmtId="0" fontId="75" fillId="0" borderId="9" xfId="3" applyFont="1" applyBorder="1" applyAlignment="1">
      <alignment horizontal="center" vertical="center" wrapText="1"/>
    </xf>
    <xf numFmtId="0" fontId="78" fillId="0" borderId="9" xfId="3" applyFont="1" applyBorder="1" applyAlignment="1">
      <alignment horizontal="center" vertical="center" wrapText="1"/>
    </xf>
    <xf numFmtId="0" fontId="78" fillId="0" borderId="9" xfId="3" applyFont="1" applyBorder="1" applyAlignment="1">
      <alignment vertical="center" wrapText="1"/>
    </xf>
    <xf numFmtId="0" fontId="78" fillId="0" borderId="12" xfId="3" applyFont="1" applyBorder="1" applyAlignment="1">
      <alignment vertical="center" wrapText="1"/>
    </xf>
    <xf numFmtId="0" fontId="102" fillId="0" borderId="9" xfId="3" applyFont="1" applyBorder="1" applyAlignment="1">
      <alignment vertical="center" wrapText="1"/>
    </xf>
    <xf numFmtId="0" fontId="102" fillId="4" borderId="9" xfId="3" applyFont="1" applyFill="1" applyBorder="1" applyAlignment="1">
      <alignment vertical="center" wrapText="1"/>
    </xf>
    <xf numFmtId="0" fontId="84" fillId="0" borderId="9" xfId="3" applyFont="1" applyBorder="1" applyAlignment="1">
      <alignment vertical="center" wrapText="1"/>
    </xf>
    <xf numFmtId="0" fontId="84" fillId="4" borderId="9" xfId="3" applyFont="1" applyFill="1" applyBorder="1" applyAlignment="1">
      <alignment vertical="center" wrapText="1"/>
    </xf>
    <xf numFmtId="0" fontId="101" fillId="0" borderId="9" xfId="3" applyFont="1" applyBorder="1" applyAlignment="1">
      <alignment vertical="center" wrapText="1"/>
    </xf>
    <xf numFmtId="0" fontId="94" fillId="0" borderId="0" xfId="3" applyFont="1"/>
    <xf numFmtId="0" fontId="103" fillId="0" borderId="0" xfId="3" applyFont="1" applyAlignment="1">
      <alignment vertical="center" wrapText="1"/>
    </xf>
    <xf numFmtId="0" fontId="95" fillId="0" borderId="9" xfId="3" applyFont="1" applyBorder="1" applyAlignment="1">
      <alignment horizontal="center" vertical="center" wrapText="1"/>
    </xf>
    <xf numFmtId="0" fontId="103" fillId="0" borderId="9" xfId="3" applyFont="1" applyBorder="1" applyAlignment="1">
      <alignment horizontal="center" vertical="center" wrapText="1"/>
    </xf>
    <xf numFmtId="0" fontId="103" fillId="0" borderId="9" xfId="3" applyFont="1" applyBorder="1" applyAlignment="1">
      <alignment vertical="center" wrapText="1"/>
    </xf>
    <xf numFmtId="0" fontId="61" fillId="22" borderId="9" xfId="3" applyFont="1" applyFill="1" applyBorder="1" applyAlignment="1">
      <alignment vertical="center" wrapText="1"/>
    </xf>
    <xf numFmtId="0" fontId="61" fillId="0" borderId="9" xfId="3" applyFont="1" applyBorder="1" applyAlignment="1">
      <alignment vertical="center" wrapText="1"/>
    </xf>
    <xf numFmtId="0" fontId="104" fillId="0" borderId="9" xfId="3" applyFont="1" applyBorder="1" applyAlignment="1">
      <alignment vertical="center" wrapText="1"/>
    </xf>
    <xf numFmtId="0" fontId="104" fillId="22" borderId="9" xfId="3" applyFont="1" applyFill="1" applyBorder="1" applyAlignment="1">
      <alignment vertical="center" wrapText="1"/>
    </xf>
    <xf numFmtId="0" fontId="105" fillId="0" borderId="9" xfId="3" applyFont="1" applyBorder="1" applyAlignment="1">
      <alignment vertical="center" wrapText="1"/>
    </xf>
    <xf numFmtId="0" fontId="105" fillId="22" borderId="9" xfId="3" applyFont="1" applyFill="1" applyBorder="1" applyAlignment="1">
      <alignment vertical="center" wrapText="1"/>
    </xf>
    <xf numFmtId="0" fontId="4" fillId="0" borderId="0" xfId="3" quotePrefix="1" applyAlignment="1">
      <alignment horizontal="left" vertical="center" indent="5"/>
    </xf>
    <xf numFmtId="0" fontId="69" fillId="10" borderId="11"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69" fillId="0" borderId="9" xfId="3" applyFont="1" applyBorder="1" applyAlignment="1">
      <alignment horizontal="center" vertical="center" wrapText="1"/>
    </xf>
    <xf numFmtId="0" fontId="69" fillId="0" borderId="9" xfId="3" applyFont="1" applyBorder="1" applyAlignment="1">
      <alignment vertical="center" wrapText="1"/>
    </xf>
    <xf numFmtId="0" fontId="4" fillId="0" borderId="15" xfId="3" applyBorder="1"/>
    <xf numFmtId="0" fontId="4" fillId="0" borderId="6" xfId="3" applyBorder="1"/>
    <xf numFmtId="0" fontId="35" fillId="0" borderId="9" xfId="3" applyFont="1" applyBorder="1"/>
    <xf numFmtId="0" fontId="79" fillId="0" borderId="9" xfId="3" applyFont="1" applyBorder="1" applyAlignment="1">
      <alignment vertical="center" wrapText="1"/>
    </xf>
    <xf numFmtId="0" fontId="69" fillId="10" borderId="9" xfId="3" applyFont="1" applyFill="1" applyBorder="1" applyAlignment="1">
      <alignment horizontal="center" vertical="center" wrapText="1"/>
    </xf>
    <xf numFmtId="0" fontId="107" fillId="0" borderId="0" xfId="3" applyFont="1"/>
    <xf numFmtId="0" fontId="11" fillId="0" borderId="9" xfId="3" applyFont="1" applyBorder="1" applyAlignment="1">
      <alignment vertical="center"/>
    </xf>
    <xf numFmtId="0" fontId="92" fillId="0" borderId="0" xfId="3" applyFont="1" applyAlignment="1">
      <alignment vertical="top"/>
    </xf>
    <xf numFmtId="0" fontId="92" fillId="0" borderId="0" xfId="3" applyFont="1" applyAlignment="1">
      <alignment wrapText="1"/>
    </xf>
    <xf numFmtId="0" fontId="37" fillId="0" borderId="0" xfId="3" applyFont="1" applyAlignment="1">
      <alignment wrapText="1"/>
    </xf>
    <xf numFmtId="0" fontId="51" fillId="0" borderId="0" xfId="3" applyFont="1"/>
    <xf numFmtId="0" fontId="108" fillId="0" borderId="15" xfId="3" applyFont="1" applyBorder="1" applyAlignment="1">
      <alignment horizontal="center" vertical="center" wrapText="1"/>
    </xf>
    <xf numFmtId="0" fontId="108" fillId="0" borderId="13" xfId="3" applyFont="1" applyBorder="1" applyAlignment="1">
      <alignment vertical="center" wrapText="1"/>
    </xf>
    <xf numFmtId="0" fontId="6" fillId="0" borderId="12" xfId="3" applyFont="1" applyBorder="1" applyAlignment="1">
      <alignment horizontal="left" vertical="center" wrapText="1"/>
    </xf>
    <xf numFmtId="0" fontId="109" fillId="0" borderId="12" xfId="3" applyFont="1" applyBorder="1" applyAlignment="1">
      <alignment horizontal="left" vertical="center" wrapText="1" indent="3"/>
    </xf>
    <xf numFmtId="0" fontId="110" fillId="0" borderId="12" xfId="3" applyFont="1" applyBorder="1" applyAlignment="1">
      <alignment horizontal="left" vertical="center" wrapText="1" indent="3"/>
    </xf>
    <xf numFmtId="0" fontId="68" fillId="0" borderId="13" xfId="3" applyFont="1" applyBorder="1" applyAlignment="1">
      <alignment horizontal="center" vertical="center" wrapText="1"/>
    </xf>
    <xf numFmtId="0" fontId="7" fillId="0" borderId="9" xfId="3" applyFont="1" applyBorder="1" applyAlignment="1">
      <alignment horizontal="center"/>
    </xf>
    <xf numFmtId="9" fontId="4" fillId="0" borderId="9" xfId="3" applyNumberFormat="1" applyBorder="1" applyAlignment="1">
      <alignment horizontal="center" wrapText="1"/>
    </xf>
    <xf numFmtId="0" fontId="4" fillId="0" borderId="9" xfId="3" applyBorder="1" applyAlignment="1">
      <alignment horizontal="center" wrapText="1"/>
    </xf>
    <xf numFmtId="0" fontId="8" fillId="0" borderId="9" xfId="3" applyFont="1" applyBorder="1" applyAlignment="1">
      <alignment horizontal="center" wrapText="1"/>
    </xf>
    <xf numFmtId="0" fontId="11" fillId="0" borderId="9" xfId="3" applyFont="1" applyBorder="1" applyAlignment="1">
      <alignment horizontal="center" wrapText="1"/>
    </xf>
    <xf numFmtId="0" fontId="11" fillId="0" borderId="0" xfId="3" applyFont="1" applyAlignment="1">
      <alignment horizontal="center"/>
    </xf>
    <xf numFmtId="0" fontId="11" fillId="4" borderId="9" xfId="3" applyFont="1" applyFill="1" applyBorder="1" applyAlignment="1">
      <alignment horizontal="center"/>
    </xf>
    <xf numFmtId="0" fontId="37" fillId="0" borderId="9" xfId="3" applyFont="1" applyBorder="1" applyAlignment="1">
      <alignment horizontal="center" vertical="center"/>
    </xf>
    <xf numFmtId="0" fontId="37" fillId="10" borderId="9" xfId="3" applyFont="1" applyFill="1" applyBorder="1" applyAlignment="1">
      <alignment horizontal="left" vertical="center" wrapText="1"/>
    </xf>
    <xf numFmtId="0" fontId="37" fillId="0" borderId="13" xfId="3" applyFont="1" applyBorder="1" applyAlignment="1">
      <alignment horizontal="center" vertical="center"/>
    </xf>
    <xf numFmtId="0" fontId="11" fillId="10" borderId="9" xfId="3" applyFont="1" applyFill="1" applyBorder="1" applyAlignment="1">
      <alignment horizontal="left" vertical="center" wrapText="1"/>
    </xf>
    <xf numFmtId="0" fontId="111" fillId="0" borderId="0" xfId="3" applyFont="1" applyAlignment="1">
      <alignment vertical="center"/>
    </xf>
    <xf numFmtId="0" fontId="28" fillId="0" borderId="0" xfId="3" applyFont="1" applyAlignment="1">
      <alignment vertical="center"/>
    </xf>
    <xf numFmtId="0" fontId="28" fillId="0" borderId="9" xfId="3" applyFont="1" applyBorder="1" applyAlignment="1">
      <alignment horizontal="center" vertical="center"/>
    </xf>
    <xf numFmtId="0" fontId="28" fillId="0" borderId="9" xfId="3" applyFont="1" applyBorder="1" applyAlignment="1">
      <alignment wrapText="1"/>
    </xf>
    <xf numFmtId="0" fontId="112" fillId="0" borderId="9" xfId="3" applyFont="1" applyBorder="1" applyAlignment="1">
      <alignment vertical="center" wrapText="1"/>
    </xf>
    <xf numFmtId="0" fontId="112" fillId="0" borderId="9" xfId="3" applyFont="1" applyBorder="1" applyAlignment="1">
      <alignment horizontal="center" vertical="center" wrapText="1"/>
    </xf>
    <xf numFmtId="0" fontId="113" fillId="0" borderId="9" xfId="3" applyFont="1" applyBorder="1" applyAlignment="1">
      <alignment horizontal="justify" vertical="center" wrapText="1"/>
    </xf>
    <xf numFmtId="0" fontId="112" fillId="3" borderId="9" xfId="3" applyFont="1" applyFill="1" applyBorder="1" applyAlignment="1">
      <alignment vertical="center"/>
    </xf>
    <xf numFmtId="0" fontId="112" fillId="0" borderId="0" xfId="3" applyFont="1" applyAlignment="1">
      <alignment horizontal="left" vertical="top" wrapText="1"/>
    </xf>
    <xf numFmtId="0" fontId="28" fillId="0" borderId="9" xfId="3" applyFont="1" applyBorder="1" applyAlignment="1">
      <alignment horizontal="center" wrapText="1"/>
    </xf>
    <xf numFmtId="0" fontId="112" fillId="0" borderId="9" xfId="3" applyFont="1" applyBorder="1" applyAlignment="1">
      <alignment horizontal="left" vertical="center" wrapText="1" indent="3"/>
    </xf>
    <xf numFmtId="0" fontId="113" fillId="0" borderId="9" xfId="3" applyFont="1" applyBorder="1" applyAlignment="1">
      <alignment vertical="center" wrapText="1"/>
    </xf>
    <xf numFmtId="0" fontId="112" fillId="0" borderId="9" xfId="3" applyFont="1" applyBorder="1" applyAlignment="1">
      <alignment horizontal="left" vertical="center" wrapText="1" indent="2"/>
    </xf>
    <xf numFmtId="0" fontId="108" fillId="0" borderId="0" xfId="3" applyFont="1" applyAlignment="1">
      <alignment horizontal="left" vertical="center"/>
    </xf>
    <xf numFmtId="0" fontId="11" fillId="4" borderId="9" xfId="3" applyFont="1" applyFill="1" applyBorder="1" applyAlignment="1">
      <alignment horizontal="center" vertical="center"/>
    </xf>
    <xf numFmtId="0" fontId="51" fillId="0" borderId="9" xfId="3" applyFont="1" applyBorder="1" applyAlignment="1">
      <alignment horizontal="center" vertical="center"/>
    </xf>
    <xf numFmtId="0" fontId="51" fillId="0" borderId="9" xfId="3" applyFont="1" applyBorder="1" applyAlignment="1">
      <alignment horizontal="justify" vertical="top" wrapText="1"/>
    </xf>
    <xf numFmtId="0" fontId="7" fillId="10" borderId="9" xfId="5" quotePrefix="1" applyFont="1" applyFill="1" applyBorder="1" applyAlignment="1">
      <alignment horizontal="center" vertical="center"/>
    </xf>
    <xf numFmtId="0" fontId="80" fillId="0" borderId="9" xfId="3" applyFont="1" applyBorder="1" applyAlignment="1">
      <alignment horizontal="center" vertical="center"/>
    </xf>
    <xf numFmtId="0" fontId="80" fillId="0" borderId="9" xfId="3" applyFont="1" applyBorder="1" applyAlignment="1">
      <alignment horizontal="justify" vertical="top" wrapText="1"/>
    </xf>
    <xf numFmtId="0" fontId="114" fillId="0" borderId="9" xfId="3" applyFont="1" applyBorder="1" applyAlignment="1">
      <alignment horizontal="center" vertical="center" wrapText="1"/>
    </xf>
    <xf numFmtId="0" fontId="114" fillId="0" borderId="10" xfId="3" applyFont="1" applyBorder="1" applyAlignment="1">
      <alignment horizontal="justify" vertical="center" wrapText="1"/>
    </xf>
    <xf numFmtId="0" fontId="80" fillId="0" borderId="10" xfId="3" applyFont="1" applyBorder="1" applyAlignment="1">
      <alignment horizontal="justify" vertical="center" wrapText="1"/>
    </xf>
    <xf numFmtId="0" fontId="114" fillId="0" borderId="13" xfId="3" applyFont="1" applyBorder="1" applyAlignment="1">
      <alignment horizontal="center" vertical="center" wrapText="1"/>
    </xf>
    <xf numFmtId="0" fontId="80" fillId="0" borderId="1" xfId="3" applyFont="1" applyBorder="1" applyAlignment="1">
      <alignment horizontal="justify" vertical="center" wrapText="1"/>
    </xf>
    <xf numFmtId="0" fontId="4" fillId="0" borderId="13" xfId="3" applyBorder="1"/>
    <xf numFmtId="0" fontId="114" fillId="0" borderId="14" xfId="3" applyFont="1" applyBorder="1" applyAlignment="1">
      <alignment horizontal="center" vertical="center" wrapText="1"/>
    </xf>
    <xf numFmtId="0" fontId="117" fillId="0" borderId="4" xfId="3" applyFont="1" applyBorder="1" applyAlignment="1">
      <alignment horizontal="justify" vertical="center" wrapText="1"/>
    </xf>
    <xf numFmtId="0" fontId="4" fillId="0" borderId="14" xfId="3" applyBorder="1"/>
    <xf numFmtId="0" fontId="117" fillId="0" borderId="14" xfId="3" applyFont="1" applyBorder="1" applyAlignment="1">
      <alignment horizontal="right" vertical="center" wrapText="1"/>
    </xf>
    <xf numFmtId="0" fontId="117" fillId="0" borderId="15" xfId="3" applyFont="1" applyBorder="1" applyAlignment="1">
      <alignment horizontal="right" vertical="center" wrapText="1"/>
    </xf>
    <xf numFmtId="0" fontId="117" fillId="0" borderId="6" xfId="3" applyFont="1" applyBorder="1" applyAlignment="1">
      <alignment horizontal="justify" vertical="center" wrapText="1"/>
    </xf>
    <xf numFmtId="0" fontId="51" fillId="0" borderId="9" xfId="3" applyFont="1" applyBorder="1" applyAlignment="1">
      <alignment horizontal="justify" vertical="center" wrapText="1"/>
    </xf>
    <xf numFmtId="0" fontId="51" fillId="0" borderId="10" xfId="3" applyFont="1" applyBorder="1" applyAlignment="1">
      <alignment horizontal="justify" vertical="center" wrapText="1"/>
    </xf>
    <xf numFmtId="0" fontId="51" fillId="0" borderId="13" xfId="3" applyFont="1" applyBorder="1" applyAlignment="1">
      <alignment horizontal="justify" vertical="center" wrapText="1"/>
    </xf>
    <xf numFmtId="0" fontId="118" fillId="0" borderId="14" xfId="3" applyFont="1" applyBorder="1" applyAlignment="1">
      <alignment horizontal="justify" vertical="center" wrapText="1"/>
    </xf>
    <xf numFmtId="0" fontId="114" fillId="0" borderId="1" xfId="3" applyFont="1" applyBorder="1" applyAlignment="1">
      <alignment horizontal="justify" vertical="center" wrapText="1"/>
    </xf>
    <xf numFmtId="0" fontId="4" fillId="0" borderId="0" xfId="3" applyAlignment="1">
      <alignment vertical="top"/>
    </xf>
    <xf numFmtId="0" fontId="51" fillId="0" borderId="0" xfId="3" applyFont="1" applyAlignment="1">
      <alignment horizontal="center" vertical="center"/>
    </xf>
    <xf numFmtId="0" fontId="28" fillId="10" borderId="9" xfId="3" applyFont="1" applyFill="1" applyBorder="1" applyAlignment="1">
      <alignment horizontal="center" vertical="center" wrapText="1"/>
    </xf>
    <xf numFmtId="0" fontId="37" fillId="10" borderId="9" xfId="3" applyFont="1" applyFill="1" applyBorder="1" applyAlignment="1">
      <alignment horizontal="center" vertical="center" wrapText="1"/>
    </xf>
    <xf numFmtId="0" fontId="37" fillId="10" borderId="9" xfId="3" applyFont="1" applyFill="1" applyBorder="1" applyAlignment="1">
      <alignment vertical="center" wrapText="1"/>
    </xf>
    <xf numFmtId="0" fontId="28" fillId="10" borderId="9" xfId="3" applyFont="1" applyFill="1" applyBorder="1" applyAlignment="1">
      <alignment vertical="center" wrapText="1"/>
    </xf>
    <xf numFmtId="0" fontId="28" fillId="20" borderId="9" xfId="3" applyFont="1" applyFill="1" applyBorder="1" applyAlignment="1">
      <alignment vertical="center" wrapText="1"/>
    </xf>
    <xf numFmtId="0" fontId="28" fillId="10" borderId="9" xfId="3" applyFont="1" applyFill="1" applyBorder="1" applyAlignment="1">
      <alignment horizontal="justify" vertical="center" wrapText="1"/>
    </xf>
    <xf numFmtId="0" fontId="19" fillId="0" borderId="9" xfId="3" applyFont="1" applyBorder="1" applyAlignment="1">
      <alignment horizontal="justify" vertical="center" wrapText="1"/>
    </xf>
    <xf numFmtId="0" fontId="111" fillId="0" borderId="0" xfId="3" applyFont="1" applyAlignment="1">
      <alignment vertical="center" wrapText="1"/>
    </xf>
    <xf numFmtId="0" fontId="28" fillId="0" borderId="9" xfId="3" applyFont="1" applyBorder="1" applyAlignment="1">
      <alignment horizontal="center" vertical="center" wrapText="1"/>
    </xf>
    <xf numFmtId="0" fontId="37" fillId="0" borderId="9" xfId="3" applyFont="1" applyBorder="1" applyAlignment="1">
      <alignment vertical="center" wrapText="1"/>
    </xf>
    <xf numFmtId="0" fontId="119" fillId="0" borderId="9" xfId="3" applyFont="1" applyBorder="1" applyAlignment="1">
      <alignment horizontal="right" vertical="center" wrapText="1"/>
    </xf>
    <xf numFmtId="0" fontId="119" fillId="0" borderId="9" xfId="3" applyFont="1" applyBorder="1" applyAlignment="1">
      <alignment vertical="center" wrapText="1"/>
    </xf>
    <xf numFmtId="0" fontId="120" fillId="0" borderId="0" xfId="7" applyFont="1">
      <alignment vertical="center"/>
    </xf>
    <xf numFmtId="0" fontId="38" fillId="0" borderId="9" xfId="3" applyFont="1" applyBorder="1" applyAlignment="1">
      <alignment horizontal="center" vertical="center"/>
    </xf>
    <xf numFmtId="0" fontId="28" fillId="0" borderId="9" xfId="3" applyFont="1" applyBorder="1" applyAlignment="1">
      <alignment horizontal="justify" vertical="center" wrapText="1"/>
    </xf>
    <xf numFmtId="0" fontId="122" fillId="0" borderId="9" xfId="3" applyFont="1" applyBorder="1" applyAlignment="1">
      <alignment horizontal="center" vertical="center"/>
    </xf>
    <xf numFmtId="0" fontId="38" fillId="0" borderId="0" xfId="3" applyFont="1" applyAlignment="1">
      <alignment horizontal="center" vertical="center"/>
    </xf>
    <xf numFmtId="0" fontId="28" fillId="0" borderId="0" xfId="3" applyFont="1" applyAlignment="1">
      <alignment horizontal="justify" vertical="center"/>
    </xf>
    <xf numFmtId="0" fontId="111" fillId="0" borderId="0" xfId="3" applyFont="1"/>
    <xf numFmtId="0" fontId="81" fillId="0" borderId="0" xfId="3" applyFont="1" applyAlignment="1">
      <alignment horizontal="center" vertical="center" wrapText="1"/>
    </xf>
    <xf numFmtId="0" fontId="19" fillId="0" borderId="9"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vertical="center" wrapText="1"/>
    </xf>
    <xf numFmtId="0" fontId="19" fillId="7" borderId="9" xfId="3" applyFont="1" applyFill="1" applyBorder="1" applyAlignment="1">
      <alignment horizontal="center" vertical="center" wrapText="1"/>
    </xf>
    <xf numFmtId="0" fontId="124" fillId="0" borderId="9" xfId="3" applyFont="1" applyBorder="1" applyAlignment="1">
      <alignment vertical="center" wrapText="1"/>
    </xf>
    <xf numFmtId="0" fontId="124" fillId="9" borderId="9" xfId="3" applyFont="1" applyFill="1" applyBorder="1" applyAlignment="1">
      <alignment vertical="center" wrapText="1"/>
    </xf>
    <xf numFmtId="0" fontId="125" fillId="0" borderId="9" xfId="3" applyFont="1" applyBorder="1" applyAlignment="1">
      <alignment vertical="center" wrapText="1"/>
    </xf>
    <xf numFmtId="0" fontId="126" fillId="0" borderId="0" xfId="3" applyFont="1"/>
    <xf numFmtId="0" fontId="120" fillId="0" borderId="0" xfId="3" applyFont="1" applyAlignment="1">
      <alignment vertical="center"/>
    </xf>
    <xf numFmtId="0" fontId="19" fillId="0" borderId="9" xfId="3" applyFont="1" applyBorder="1" applyAlignment="1">
      <alignment horizontal="right" vertical="center" wrapText="1"/>
    </xf>
    <xf numFmtId="0" fontId="127" fillId="0" borderId="9" xfId="3" applyFont="1" applyBorder="1" applyAlignment="1">
      <alignment vertical="center" wrapText="1"/>
    </xf>
    <xf numFmtId="0" fontId="121" fillId="0" borderId="9" xfId="3" applyFont="1" applyBorder="1" applyAlignment="1">
      <alignment vertical="center" wrapText="1"/>
    </xf>
    <xf numFmtId="0" fontId="120" fillId="0" borderId="0" xfId="3" applyFont="1"/>
    <xf numFmtId="0" fontId="60" fillId="0" borderId="0" xfId="3" applyFont="1" applyAlignment="1">
      <alignment horizontal="center" vertical="center"/>
    </xf>
    <xf numFmtId="0" fontId="28" fillId="0" borderId="5" xfId="3" applyFont="1" applyBorder="1" applyAlignment="1">
      <alignment horizontal="center" vertical="center" wrapText="1"/>
    </xf>
    <xf numFmtId="0" fontId="19" fillId="0" borderId="6" xfId="3" applyFont="1" applyBorder="1" applyAlignment="1">
      <alignment vertical="center" wrapText="1"/>
    </xf>
    <xf numFmtId="0" fontId="28" fillId="0" borderId="8" xfId="3" applyFont="1" applyBorder="1" applyAlignment="1">
      <alignment horizontal="center" vertical="center" wrapText="1"/>
    </xf>
    <xf numFmtId="9" fontId="28" fillId="0" borderId="9" xfId="3" applyNumberFormat="1" applyFont="1" applyBorder="1" applyAlignment="1">
      <alignment horizontal="center" vertical="center" wrapText="1"/>
    </xf>
    <xf numFmtId="0" fontId="28" fillId="0" borderId="9" xfId="3" applyFont="1" applyBorder="1" applyAlignment="1">
      <alignment vertical="center"/>
    </xf>
    <xf numFmtId="0" fontId="121" fillId="0" borderId="9" xfId="3" applyFont="1" applyBorder="1" applyAlignment="1">
      <alignment vertical="center"/>
    </xf>
    <xf numFmtId="0" fontId="4" fillId="0" borderId="0" xfId="3" applyAlignment="1">
      <alignment horizontal="left" vertical="top"/>
    </xf>
    <xf numFmtId="0" fontId="128" fillId="0" borderId="0" xfId="3" applyFont="1" applyAlignment="1">
      <alignment horizontal="center" vertical="center" wrapText="1"/>
    </xf>
    <xf numFmtId="0" fontId="4" fillId="0" borderId="8" xfId="3" applyBorder="1" applyAlignment="1">
      <alignment vertical="center"/>
    </xf>
    <xf numFmtId="0" fontId="7" fillId="0" borderId="9" xfId="3" applyFont="1" applyBorder="1" applyAlignment="1">
      <alignment horizontal="center" vertical="top"/>
    </xf>
    <xf numFmtId="0" fontId="7" fillId="0" borderId="15" xfId="3" applyFont="1" applyBorder="1" applyAlignment="1">
      <alignment horizontal="center" vertical="center"/>
    </xf>
    <xf numFmtId="0" fontId="129" fillId="0" borderId="0" xfId="3" applyFont="1"/>
    <xf numFmtId="0" fontId="19" fillId="0" borderId="13" xfId="3" applyFont="1" applyBorder="1" applyAlignment="1">
      <alignment horizontal="center" vertical="center" wrapText="1"/>
    </xf>
    <xf numFmtId="0" fontId="28" fillId="0" borderId="10" xfId="3" applyFont="1" applyBorder="1" applyAlignment="1">
      <alignment horizontal="center" vertical="center" wrapText="1"/>
    </xf>
    <xf numFmtId="0" fontId="131" fillId="8" borderId="9" xfId="3" applyFont="1" applyFill="1" applyBorder="1" applyAlignment="1">
      <alignment vertical="center" wrapText="1"/>
    </xf>
    <xf numFmtId="0" fontId="131" fillId="8" borderId="15" xfId="3" applyFont="1" applyFill="1" applyBorder="1" applyAlignment="1">
      <alignment vertical="center" wrapText="1"/>
    </xf>
    <xf numFmtId="0" fontId="28" fillId="0" borderId="10" xfId="3" applyFont="1" applyBorder="1" applyAlignment="1">
      <alignment horizontal="left" vertical="center" wrapText="1" indent="3"/>
    </xf>
    <xf numFmtId="0" fontId="37" fillId="0" borderId="10" xfId="3" applyFont="1" applyBorder="1" applyAlignment="1">
      <alignment vertical="center" wrapText="1"/>
    </xf>
    <xf numFmtId="0" fontId="28" fillId="8" borderId="9" xfId="3" applyFont="1" applyFill="1" applyBorder="1" applyAlignment="1">
      <alignment vertical="center" wrapText="1"/>
    </xf>
    <xf numFmtId="0" fontId="77" fillId="0" borderId="0" xfId="3" applyFont="1" applyAlignment="1">
      <alignment horizontal="center" vertical="center" wrapText="1"/>
    </xf>
    <xf numFmtId="0" fontId="19" fillId="0" borderId="0" xfId="3" applyFont="1" applyAlignment="1">
      <alignment vertical="center" wrapText="1"/>
    </xf>
    <xf numFmtId="0" fontId="123" fillId="0" borderId="0" xfId="3" applyFont="1" applyAlignment="1">
      <alignment vertical="center" wrapText="1"/>
    </xf>
    <xf numFmtId="0" fontId="121" fillId="0" borderId="9" xfId="3" applyFont="1" applyBorder="1" applyAlignment="1">
      <alignment horizontal="center" vertical="center" wrapText="1"/>
    </xf>
    <xf numFmtId="0" fontId="22" fillId="0" borderId="0" xfId="3" applyFont="1"/>
    <xf numFmtId="0" fontId="19" fillId="0" borderId="0" xfId="3" applyFont="1" applyAlignment="1">
      <alignment horizontal="center" vertical="center" wrapText="1"/>
    </xf>
    <xf numFmtId="0" fontId="19" fillId="0" borderId="0" xfId="3" applyFont="1" applyAlignment="1">
      <alignment horizontal="center" vertical="center"/>
    </xf>
    <xf numFmtId="0" fontId="19" fillId="9" borderId="9" xfId="3" applyFont="1" applyFill="1" applyBorder="1" applyAlignment="1">
      <alignment vertical="center"/>
    </xf>
    <xf numFmtId="0" fontId="19" fillId="0" borderId="9" xfId="3" applyFont="1" applyBorder="1" applyAlignment="1">
      <alignment vertical="center"/>
    </xf>
    <xf numFmtId="0" fontId="19" fillId="19" borderId="9" xfId="3" applyFont="1" applyFill="1" applyBorder="1" applyAlignment="1">
      <alignment vertical="center"/>
    </xf>
    <xf numFmtId="0" fontId="7" fillId="0" borderId="9" xfId="3" applyFont="1" applyBorder="1" applyAlignment="1">
      <alignment vertical="top" wrapText="1"/>
    </xf>
    <xf numFmtId="0" fontId="7" fillId="0" borderId="0" xfId="3" applyFont="1" applyAlignment="1">
      <alignment vertical="center"/>
    </xf>
    <xf numFmtId="0" fontId="7" fillId="0" borderId="5" xfId="3" applyFont="1" applyBorder="1" applyAlignment="1">
      <alignment vertical="center"/>
    </xf>
    <xf numFmtId="0" fontId="7" fillId="0" borderId="13" xfId="3" applyFont="1" applyBorder="1" applyAlignment="1">
      <alignment horizontal="center"/>
    </xf>
    <xf numFmtId="0" fontId="7" fillId="0" borderId="7" xfId="3" applyFont="1" applyBorder="1" applyAlignment="1">
      <alignment vertical="center"/>
    </xf>
    <xf numFmtId="0" fontId="7" fillId="0" borderId="8" xfId="3" applyFont="1" applyBorder="1" applyAlignment="1">
      <alignment vertical="center"/>
    </xf>
    <xf numFmtId="0" fontId="7" fillId="0" borderId="15" xfId="3" applyFont="1" applyBorder="1" applyAlignment="1">
      <alignment horizontal="center"/>
    </xf>
    <xf numFmtId="0" fontId="8" fillId="0" borderId="9" xfId="3" applyFont="1" applyBorder="1" applyAlignment="1">
      <alignment horizontal="center" vertical="center"/>
    </xf>
    <xf numFmtId="0" fontId="8" fillId="0" borderId="9" xfId="3" applyFont="1" applyBorder="1" applyAlignment="1">
      <alignment horizontal="left" vertical="center"/>
    </xf>
    <xf numFmtId="0" fontId="7" fillId="0" borderId="13" xfId="3" applyFont="1" applyBorder="1" applyAlignment="1">
      <alignment horizontal="left" wrapText="1"/>
    </xf>
    <xf numFmtId="0" fontId="7" fillId="0" borderId="9" xfId="3" applyFont="1" applyBorder="1" applyAlignment="1">
      <alignment horizontal="left" wrapText="1"/>
    </xf>
    <xf numFmtId="0" fontId="7" fillId="0" borderId="1" xfId="3" applyFont="1" applyBorder="1" applyAlignment="1">
      <alignment horizontal="center"/>
    </xf>
    <xf numFmtId="0" fontId="7" fillId="0" borderId="13" xfId="3" applyFont="1" applyBorder="1" applyAlignment="1">
      <alignment horizontal="center" vertical="center"/>
    </xf>
    <xf numFmtId="0" fontId="7" fillId="0" borderId="10" xfId="3" applyFont="1" applyBorder="1" applyAlignment="1">
      <alignment horizontal="left" wrapText="1"/>
    </xf>
    <xf numFmtId="0" fontId="7" fillId="0" borderId="10" xfId="3" applyFont="1" applyBorder="1"/>
    <xf numFmtId="0" fontId="25" fillId="0" borderId="0" xfId="3" applyFont="1" applyAlignment="1">
      <alignment horizontal="left"/>
    </xf>
    <xf numFmtId="0" fontId="24" fillId="0" borderId="0" xfId="3" applyFont="1" applyAlignment="1">
      <alignment horizontal="left"/>
    </xf>
    <xf numFmtId="0" fontId="7" fillId="0" borderId="13" xfId="3" applyFont="1" applyBorder="1" applyAlignment="1">
      <alignment horizontal="center" vertical="center" wrapText="1"/>
    </xf>
    <xf numFmtId="9" fontId="7" fillId="0" borderId="13" xfId="10" applyFont="1" applyFill="1" applyBorder="1" applyAlignment="1">
      <alignment horizontal="center" vertical="center" wrapText="1"/>
    </xf>
    <xf numFmtId="0" fontId="8" fillId="0" borderId="9" xfId="3" applyFont="1" applyBorder="1" applyAlignment="1">
      <alignment horizontal="center"/>
    </xf>
    <xf numFmtId="0" fontId="7" fillId="0" borderId="5" xfId="3" applyFont="1" applyBorder="1"/>
    <xf numFmtId="0" fontId="7" fillId="0" borderId="7" xfId="3" applyFont="1" applyBorder="1"/>
    <xf numFmtId="0" fontId="7" fillId="0" borderId="8" xfId="3" applyFont="1" applyBorder="1"/>
    <xf numFmtId="0" fontId="11" fillId="0" borderId="0" xfId="3" applyFont="1" applyAlignment="1">
      <alignment horizontal="left"/>
    </xf>
    <xf numFmtId="0" fontId="4" fillId="2" borderId="10" xfId="3" applyFill="1" applyBorder="1" applyAlignment="1">
      <alignment vertical="center" wrapText="1"/>
    </xf>
    <xf numFmtId="0" fontId="4" fillId="2" borderId="11" xfId="3" applyFill="1" applyBorder="1" applyAlignment="1">
      <alignment vertical="center" wrapText="1"/>
    </xf>
    <xf numFmtId="0" fontId="4" fillId="2" borderId="12" xfId="3" applyFill="1" applyBorder="1" applyAlignment="1">
      <alignment vertical="center" wrapText="1"/>
    </xf>
    <xf numFmtId="0" fontId="4" fillId="2" borderId="1" xfId="3" applyFill="1" applyBorder="1" applyAlignment="1">
      <alignment vertical="center" wrapText="1"/>
    </xf>
    <xf numFmtId="0" fontId="4" fillId="2" borderId="2" xfId="3" applyFill="1" applyBorder="1" applyAlignment="1">
      <alignment vertical="center" wrapText="1"/>
    </xf>
    <xf numFmtId="0" fontId="4" fillId="2" borderId="3" xfId="3" applyFill="1" applyBorder="1" applyAlignment="1">
      <alignment vertical="center" wrapText="1"/>
    </xf>
    <xf numFmtId="0" fontId="11" fillId="0" borderId="0" xfId="3" applyFont="1" applyAlignment="1">
      <alignment horizontal="center" vertical="center" wrapText="1"/>
    </xf>
    <xf numFmtId="0" fontId="7" fillId="5" borderId="9" xfId="5" quotePrefix="1" applyFont="1" applyFill="1" applyBorder="1" applyAlignment="1">
      <alignment horizontal="left" vertical="center"/>
    </xf>
    <xf numFmtId="0" fontId="7" fillId="10" borderId="9" xfId="5" applyFont="1" applyFill="1" applyBorder="1" applyAlignment="1">
      <alignment horizontal="center" vertical="center" wrapText="1"/>
    </xf>
    <xf numFmtId="0" fontId="7" fillId="0" borderId="9" xfId="5" applyFont="1" applyBorder="1" applyAlignment="1">
      <alignment horizontal="left" vertical="center" wrapText="1"/>
    </xf>
    <xf numFmtId="0" fontId="7" fillId="10" borderId="9" xfId="5" quotePrefix="1" applyFont="1" applyFill="1" applyBorder="1" applyAlignment="1">
      <alignment horizontal="left" vertical="center"/>
    </xf>
    <xf numFmtId="0" fontId="24" fillId="0" borderId="0" xfId="3" applyFont="1" applyAlignment="1">
      <alignment horizontal="left" vertical="center"/>
    </xf>
    <xf numFmtId="0" fontId="4" fillId="0" borderId="0" xfId="3" applyAlignment="1">
      <alignment horizontal="left" vertical="center"/>
    </xf>
    <xf numFmtId="0" fontId="133" fillId="0" borderId="0" xfId="3" applyFont="1" applyAlignment="1">
      <alignment horizontal="left" vertical="center"/>
    </xf>
    <xf numFmtId="49" fontId="7" fillId="0" borderId="9" xfId="11" applyNumberFormat="1" applyFont="1" applyBorder="1" applyAlignment="1">
      <alignment horizontal="center" vertical="center" wrapText="1"/>
    </xf>
    <xf numFmtId="49" fontId="7" fillId="0" borderId="9" xfId="11" quotePrefix="1" applyNumberFormat="1" applyFont="1" applyBorder="1" applyAlignment="1">
      <alignment horizontal="center" vertical="center" wrapText="1"/>
    </xf>
    <xf numFmtId="0" fontId="7" fillId="0" borderId="9" xfId="11" applyFont="1" applyBorder="1" applyAlignment="1">
      <alignment horizontal="center" vertical="center" wrapText="1"/>
    </xf>
    <xf numFmtId="0" fontId="7" fillId="0" borderId="9" xfId="11" applyFont="1" applyBorder="1" applyAlignment="1">
      <alignment horizontal="left" vertical="center" wrapText="1"/>
    </xf>
    <xf numFmtId="0" fontId="7" fillId="0" borderId="9" xfId="11" applyFont="1" applyBorder="1" applyAlignment="1">
      <alignment vertical="center" wrapText="1"/>
    </xf>
    <xf numFmtId="0" fontId="134" fillId="0" borderId="9" xfId="11" applyFont="1" applyBorder="1" applyAlignment="1">
      <alignment horizontal="left" vertical="center" wrapText="1" indent="2"/>
    </xf>
    <xf numFmtId="0" fontId="7" fillId="4" borderId="9" xfId="11" applyFont="1" applyFill="1" applyBorder="1" applyAlignment="1">
      <alignment horizontal="center" vertical="center" wrapText="1"/>
    </xf>
    <xf numFmtId="0" fontId="7" fillId="4" borderId="9" xfId="11" applyFont="1" applyFill="1" applyBorder="1" applyAlignment="1">
      <alignment wrapText="1"/>
    </xf>
    <xf numFmtId="0" fontId="135" fillId="0" borderId="9" xfId="11" applyFont="1" applyBorder="1"/>
    <xf numFmtId="0" fontId="7" fillId="0" borderId="9" xfId="11" applyFont="1" applyBorder="1"/>
    <xf numFmtId="0" fontId="7" fillId="4" borderId="9" xfId="11" applyFont="1" applyFill="1" applyBorder="1"/>
    <xf numFmtId="0" fontId="7" fillId="0" borderId="9" xfId="11" quotePrefix="1" applyFont="1" applyBorder="1" applyAlignment="1">
      <alignment horizontal="center" vertical="center" wrapText="1"/>
    </xf>
    <xf numFmtId="0" fontId="8" fillId="0" borderId="0" xfId="3" applyFont="1" applyAlignment="1">
      <alignment horizontal="left"/>
    </xf>
    <xf numFmtId="0" fontId="7" fillId="0" borderId="0" xfId="3" applyFont="1" applyAlignment="1">
      <alignment horizontal="left"/>
    </xf>
    <xf numFmtId="0" fontId="7" fillId="16" borderId="11" xfId="3" applyFont="1" applyFill="1" applyBorder="1"/>
    <xf numFmtId="0" fontId="136" fillId="0" borderId="0" xfId="3" applyFont="1" applyAlignment="1">
      <alignment horizontal="center" vertical="center"/>
    </xf>
    <xf numFmtId="0" fontId="136" fillId="0" borderId="7" xfId="3" applyFont="1"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137" fillId="0" borderId="0" xfId="3" applyFont="1"/>
    <xf numFmtId="0" fontId="7" fillId="0" borderId="9" xfId="3" applyFont="1" applyBorder="1" applyAlignment="1">
      <alignment horizontal="left" indent="2"/>
    </xf>
    <xf numFmtId="0" fontId="7" fillId="4" borderId="9" xfId="3" applyFont="1" applyFill="1" applyBorder="1"/>
    <xf numFmtId="0" fontId="7" fillId="0" borderId="9" xfId="3" applyFont="1" applyBorder="1" applyAlignment="1">
      <alignment horizontal="left" wrapText="1" indent="2"/>
    </xf>
    <xf numFmtId="0" fontId="7" fillId="0" borderId="9" xfId="3" applyFont="1" applyBorder="1" applyAlignment="1">
      <alignment horizontal="left" indent="4"/>
    </xf>
    <xf numFmtId="0" fontId="7" fillId="0" borderId="11" xfId="3" applyFont="1" applyBorder="1"/>
    <xf numFmtId="0" fontId="7" fillId="0" borderId="12" xfId="3" applyFont="1" applyBorder="1"/>
    <xf numFmtId="0" fontId="138" fillId="0" borderId="0" xfId="3" applyFont="1"/>
    <xf numFmtId="0" fontId="7" fillId="0" borderId="0" xfId="3" applyFont="1" applyAlignment="1">
      <alignment horizontal="left" wrapText="1"/>
    </xf>
    <xf numFmtId="0" fontId="138" fillId="0" borderId="0" xfId="3" applyFont="1" applyAlignment="1">
      <alignment horizontal="left" wrapText="1"/>
    </xf>
    <xf numFmtId="0" fontId="7" fillId="0" borderId="9" xfId="3" applyFont="1" applyBorder="1" applyAlignment="1">
      <alignment horizontal="left" vertical="top" wrapText="1"/>
    </xf>
    <xf numFmtId="0" fontId="7" fillId="0" borderId="0" xfId="3" applyFont="1" applyAlignment="1">
      <alignment horizontal="center" wrapText="1"/>
    </xf>
    <xf numFmtId="0" fontId="7" fillId="0" borderId="0" xfId="3" applyFont="1" applyAlignment="1">
      <alignment wrapText="1"/>
    </xf>
    <xf numFmtId="0" fontId="138" fillId="0" borderId="9" xfId="3" applyFont="1" applyBorder="1"/>
    <xf numFmtId="0" fontId="7" fillId="0" borderId="9" xfId="3" applyFont="1" applyBorder="1" applyAlignment="1">
      <alignment horizontal="center" wrapText="1"/>
    </xf>
    <xf numFmtId="0" fontId="139" fillId="0" borderId="9" xfId="12" applyFont="1" applyBorder="1" applyAlignment="1">
      <alignment wrapText="1"/>
    </xf>
    <xf numFmtId="0" fontId="7" fillId="0" borderId="0" xfId="3" applyFont="1" applyAlignment="1">
      <alignment horizontal="left" vertical="center" wrapText="1"/>
    </xf>
    <xf numFmtId="0" fontId="7" fillId="0" borderId="0" xfId="3" applyFont="1" applyAlignment="1">
      <alignment horizontal="left" vertical="center"/>
    </xf>
    <xf numFmtId="0" fontId="8" fillId="0" borderId="13" xfId="3" applyFont="1" applyBorder="1" applyAlignment="1">
      <alignment horizontal="center"/>
    </xf>
    <xf numFmtId="0" fontId="140" fillId="0" borderId="0" xfId="12" applyFont="1" applyAlignment="1">
      <alignment horizontal="left" vertical="center"/>
    </xf>
    <xf numFmtId="49" fontId="141" fillId="4" borderId="52" xfId="12" applyNumberFormat="1" applyFont="1" applyFill="1" applyBorder="1" applyAlignment="1">
      <alignment horizontal="center" vertical="center" wrapText="1"/>
    </xf>
    <xf numFmtId="49" fontId="140" fillId="4" borderId="53" xfId="12" applyNumberFormat="1" applyFont="1" applyFill="1" applyBorder="1" applyAlignment="1">
      <alignment horizontal="center" vertical="center" wrapText="1"/>
    </xf>
    <xf numFmtId="49" fontId="140" fillId="4" borderId="9" xfId="12" applyNumberFormat="1" applyFont="1" applyFill="1" applyBorder="1" applyAlignment="1">
      <alignment horizontal="center" vertical="center" wrapText="1"/>
    </xf>
    <xf numFmtId="49" fontId="140" fillId="4" borderId="54" xfId="12" applyNumberFormat="1" applyFont="1" applyFill="1" applyBorder="1" applyAlignment="1">
      <alignment horizontal="center" vertical="center" wrapText="1"/>
    </xf>
    <xf numFmtId="49" fontId="140" fillId="4" borderId="55" xfId="12" applyNumberFormat="1" applyFont="1" applyFill="1" applyBorder="1" applyAlignment="1">
      <alignment horizontal="center" vertical="center" wrapText="1"/>
    </xf>
    <xf numFmtId="0" fontId="140" fillId="4" borderId="9" xfId="13" applyFont="1" applyFill="1" applyBorder="1" applyAlignment="1">
      <alignment horizontal="center" vertical="center" wrapText="1"/>
    </xf>
    <xf numFmtId="0" fontId="8" fillId="0" borderId="9" xfId="3" applyFont="1" applyBorder="1"/>
    <xf numFmtId="0" fontId="142" fillId="14" borderId="56" xfId="12" applyFont="1" applyFill="1" applyBorder="1" applyAlignment="1">
      <alignment wrapText="1"/>
    </xf>
    <xf numFmtId="0" fontId="143" fillId="0" borderId="57" xfId="12" applyFont="1" applyBorder="1" applyAlignment="1">
      <alignment horizontal="center" wrapText="1"/>
    </xf>
    <xf numFmtId="0" fontId="8" fillId="0" borderId="9" xfId="3" applyFont="1" applyBorder="1" applyAlignment="1">
      <alignment horizontal="left" indent="1"/>
    </xf>
    <xf numFmtId="0" fontId="142" fillId="0" borderId="58" xfId="12" applyFont="1" applyBorder="1" applyAlignment="1">
      <alignment wrapText="1"/>
    </xf>
    <xf numFmtId="0" fontId="142" fillId="14" borderId="59" xfId="12" applyFont="1" applyFill="1" applyBorder="1" applyAlignment="1">
      <alignment wrapText="1"/>
    </xf>
    <xf numFmtId="0" fontId="142" fillId="14" borderId="60" xfId="12" applyFont="1" applyFill="1" applyBorder="1" applyAlignment="1">
      <alignment wrapText="1"/>
    </xf>
    <xf numFmtId="0" fontId="143" fillId="14" borderId="60" xfId="12" applyFont="1" applyFill="1" applyBorder="1" applyAlignment="1">
      <alignment horizontal="center" wrapText="1"/>
    </xf>
    <xf numFmtId="0" fontId="8" fillId="10" borderId="9" xfId="3" applyFont="1" applyFill="1" applyBorder="1" applyAlignment="1">
      <alignment horizontal="left" indent="1"/>
    </xf>
    <xf numFmtId="0" fontId="142" fillId="10" borderId="59" xfId="12" applyFont="1" applyFill="1" applyBorder="1" applyAlignment="1">
      <alignment wrapText="1"/>
    </xf>
    <xf numFmtId="0" fontId="142" fillId="10" borderId="60" xfId="12" applyFont="1" applyFill="1" applyBorder="1" applyAlignment="1">
      <alignment wrapText="1"/>
    </xf>
    <xf numFmtId="0" fontId="142" fillId="0" borderId="61" xfId="12" applyFont="1" applyBorder="1" applyAlignment="1">
      <alignment wrapText="1"/>
    </xf>
    <xf numFmtId="0" fontId="142" fillId="0" borderId="59" xfId="12" applyFont="1" applyBorder="1" applyAlignment="1">
      <alignment wrapText="1"/>
    </xf>
    <xf numFmtId="0" fontId="142" fillId="0" borderId="60" xfId="12" applyFont="1" applyBorder="1" applyAlignment="1">
      <alignment wrapText="1"/>
    </xf>
    <xf numFmtId="0" fontId="142" fillId="0" borderId="62" xfId="12" applyFont="1" applyBorder="1" applyAlignment="1">
      <alignment wrapText="1"/>
    </xf>
    <xf numFmtId="0" fontId="142" fillId="0" borderId="63" xfId="12" applyFont="1" applyBorder="1" applyAlignment="1">
      <alignment wrapText="1"/>
    </xf>
    <xf numFmtId="0" fontId="142" fillId="0" borderId="64" xfId="12" applyFont="1" applyBorder="1" applyAlignment="1">
      <alignment wrapText="1"/>
    </xf>
    <xf numFmtId="0" fontId="142" fillId="0" borderId="65" xfId="12" applyFont="1" applyBorder="1" applyAlignment="1">
      <alignment wrapText="1"/>
    </xf>
    <xf numFmtId="0" fontId="19" fillId="0" borderId="0" xfId="7">
      <alignment vertical="center"/>
    </xf>
    <xf numFmtId="0" fontId="25" fillId="0" borderId="0" xfId="6" applyFont="1" applyFill="1" applyBorder="1" applyAlignment="1">
      <alignment horizontal="left" vertical="center"/>
    </xf>
    <xf numFmtId="0" fontId="18" fillId="0" borderId="0" xfId="4" applyFill="1" applyBorder="1" applyAlignment="1">
      <alignment vertical="center"/>
    </xf>
    <xf numFmtId="0" fontId="22" fillId="0" borderId="0" xfId="6" applyFill="1" applyBorder="1" applyAlignment="1">
      <alignment vertical="center"/>
    </xf>
    <xf numFmtId="0" fontId="22" fillId="0" borderId="0" xfId="6" applyFill="1" applyBorder="1" applyAlignment="1">
      <alignment horizontal="left" vertical="center"/>
    </xf>
    <xf numFmtId="0" fontId="8" fillId="0" borderId="0" xfId="6" applyFont="1" applyFill="1" applyBorder="1" applyAlignment="1">
      <alignment vertical="center"/>
    </xf>
    <xf numFmtId="0" fontId="7" fillId="0" borderId="0" xfId="7" applyFont="1">
      <alignment vertical="center"/>
    </xf>
    <xf numFmtId="0" fontId="8" fillId="10" borderId="15" xfId="5" applyFont="1" applyFill="1" applyBorder="1" applyAlignment="1">
      <alignment horizontal="center" vertical="center" wrapText="1"/>
    </xf>
    <xf numFmtId="0" fontId="8" fillId="0" borderId="9" xfId="14" applyFont="1" applyFill="1" applyBorder="1" applyAlignment="1">
      <alignment horizontal="center" vertical="center" wrapText="1"/>
    </xf>
    <xf numFmtId="0" fontId="8" fillId="10" borderId="8" xfId="5" applyFont="1" applyFill="1" applyBorder="1" applyAlignment="1">
      <alignment horizontal="center" vertical="center" wrapText="1"/>
    </xf>
    <xf numFmtId="0" fontId="7" fillId="0" borderId="0" xfId="5" applyFont="1">
      <alignment vertical="center"/>
    </xf>
    <xf numFmtId="0" fontId="8" fillId="0" borderId="9" xfId="5" quotePrefix="1" applyFont="1" applyBorder="1" applyAlignment="1">
      <alignment horizontal="center" vertical="center"/>
    </xf>
    <xf numFmtId="0" fontId="8" fillId="0" borderId="13" xfId="5" applyFont="1" applyBorder="1" applyAlignment="1">
      <alignment horizontal="left" vertical="center" wrapText="1" indent="1"/>
    </xf>
    <xf numFmtId="3" fontId="7" fillId="20" borderId="9" xfId="8" applyFont="1" applyFill="1" applyAlignment="1">
      <alignment horizontal="center" vertical="center"/>
      <protection locked="0"/>
    </xf>
    <xf numFmtId="0" fontId="7" fillId="0" borderId="12" xfId="5" applyFont="1" applyBorder="1" applyAlignment="1">
      <alignment horizontal="left" vertical="center" wrapText="1" indent="2"/>
    </xf>
    <xf numFmtId="0" fontId="7" fillId="0" borderId="3" xfId="5" applyFont="1" applyBorder="1" applyAlignment="1">
      <alignment horizontal="left" vertical="center" wrapText="1" indent="3"/>
    </xf>
    <xf numFmtId="0" fontId="144" fillId="0" borderId="3" xfId="5" applyFont="1" applyBorder="1" applyAlignment="1">
      <alignment horizontal="left" vertical="center" wrapText="1" indent="3"/>
    </xf>
    <xf numFmtId="0" fontId="20" fillId="0" borderId="0" xfId="5" quotePrefix="1" applyFont="1" applyAlignment="1">
      <alignment horizontal="right" vertical="center"/>
    </xf>
    <xf numFmtId="3" fontId="145" fillId="0" borderId="0" xfId="8" applyFont="1" applyFill="1" applyBorder="1" applyAlignment="1">
      <alignment horizontal="center" vertical="center"/>
      <protection locked="0"/>
    </xf>
    <xf numFmtId="0" fontId="25" fillId="0" borderId="0" xfId="6" applyFont="1" applyFill="1" applyBorder="1" applyAlignment="1">
      <alignment horizontal="left" vertical="center" indent="1"/>
    </xf>
    <xf numFmtId="0" fontId="7" fillId="0" borderId="0" xfId="5" quotePrefix="1" applyFont="1" applyAlignment="1">
      <alignment horizontal="right" vertical="center"/>
    </xf>
    <xf numFmtId="0" fontId="7" fillId="0" borderId="0" xfId="5" applyFont="1" applyAlignment="1">
      <alignment horizontal="left" vertical="center" wrapText="1" indent="1"/>
    </xf>
    <xf numFmtId="0" fontId="7" fillId="0" borderId="0" xfId="7" applyFont="1" applyAlignment="1">
      <alignment horizontal="left" vertical="center" wrapText="1" indent="1"/>
    </xf>
    <xf numFmtId="0" fontId="7" fillId="0" borderId="15" xfId="7" applyFont="1" applyBorder="1">
      <alignment vertical="center"/>
    </xf>
    <xf numFmtId="0" fontId="8" fillId="0" borderId="15" xfId="14" applyFont="1" applyFill="1" applyBorder="1" applyAlignment="1">
      <alignment horizontal="center" vertical="center" wrapText="1"/>
    </xf>
    <xf numFmtId="0" fontId="8" fillId="0" borderId="1" xfId="5" applyFont="1" applyBorder="1" applyAlignment="1">
      <alignment horizontal="left" vertical="center" wrapText="1" indent="1"/>
    </xf>
    <xf numFmtId="0" fontId="7" fillId="0" borderId="11" xfId="5" applyFont="1" applyBorder="1" applyAlignment="1">
      <alignment horizontal="left" vertical="center" wrapText="1" indent="2"/>
    </xf>
    <xf numFmtId="0" fontId="7" fillId="0" borderId="2" xfId="5" applyFont="1" applyBorder="1" applyAlignment="1">
      <alignment horizontal="left" vertical="center" wrapText="1" indent="3"/>
    </xf>
    <xf numFmtId="0" fontId="144" fillId="0" borderId="2" xfId="5" applyFont="1" applyBorder="1" applyAlignment="1">
      <alignment horizontal="left" vertical="center" wrapText="1" indent="3"/>
    </xf>
    <xf numFmtId="0" fontId="8" fillId="0" borderId="9" xfId="5" applyFont="1" applyBorder="1" applyAlignment="1">
      <alignment horizontal="left" vertical="center" wrapText="1" indent="1"/>
    </xf>
    <xf numFmtId="0" fontId="19" fillId="0" borderId="0" xfId="7" applyAlignment="1">
      <alignment vertical="top" wrapText="1"/>
    </xf>
    <xf numFmtId="0" fontId="80" fillId="0" borderId="0" xfId="5" applyFont="1">
      <alignment vertical="center"/>
    </xf>
    <xf numFmtId="0" fontId="146" fillId="0" borderId="0" xfId="6" applyFont="1" applyFill="1" applyBorder="1" applyAlignment="1">
      <alignment vertical="center" wrapText="1"/>
    </xf>
    <xf numFmtId="0" fontId="68" fillId="0" borderId="9" xfId="14" applyFont="1" applyFill="1" applyBorder="1" applyAlignment="1">
      <alignment horizontal="center" vertical="center" wrapText="1"/>
    </xf>
    <xf numFmtId="0" fontId="68" fillId="0" borderId="9" xfId="14" applyFont="1" applyFill="1" applyBorder="1" applyAlignment="1">
      <alignment vertical="center" wrapText="1"/>
    </xf>
    <xf numFmtId="0" fontId="121" fillId="0" borderId="0" xfId="14" applyFont="1" applyFill="1" applyBorder="1" applyAlignment="1">
      <alignment horizontal="center" vertical="center" wrapText="1"/>
    </xf>
    <xf numFmtId="0" fontId="20" fillId="0" borderId="0" xfId="5" quotePrefix="1" applyFont="1" applyAlignment="1">
      <alignment horizontal="center" vertical="center"/>
    </xf>
    <xf numFmtId="3" fontId="26" fillId="0" borderId="9" xfId="8" applyFont="1" applyFill="1" applyAlignment="1">
      <alignment horizontal="center" vertical="center"/>
      <protection locked="0"/>
    </xf>
    <xf numFmtId="0" fontId="20" fillId="0" borderId="2" xfId="5" quotePrefix="1" applyFont="1" applyBorder="1" applyAlignment="1">
      <alignment horizontal="center" vertical="center"/>
    </xf>
    <xf numFmtId="0" fontId="19" fillId="0" borderId="0" xfId="7" applyAlignment="1">
      <alignment vertical="center" wrapText="1"/>
    </xf>
    <xf numFmtId="0" fontId="148" fillId="0" borderId="0" xfId="7" applyFont="1" applyAlignment="1">
      <alignment vertical="top"/>
    </xf>
    <xf numFmtId="0" fontId="149" fillId="0" borderId="0" xfId="3" applyFont="1" applyAlignment="1">
      <alignment vertical="top"/>
    </xf>
    <xf numFmtId="0" fontId="7" fillId="0" borderId="9" xfId="7" applyFont="1" applyBorder="1" applyAlignment="1">
      <alignment horizontal="center" vertical="center"/>
    </xf>
    <xf numFmtId="0" fontId="7" fillId="0" borderId="9" xfId="7" applyFont="1" applyBorder="1" applyAlignment="1">
      <alignment horizontal="left" vertical="center" wrapText="1"/>
    </xf>
    <xf numFmtId="0" fontId="7" fillId="0" borderId="0" xfId="3" applyFont="1" applyAlignment="1">
      <alignment vertical="top"/>
    </xf>
    <xf numFmtId="0" fontId="150" fillId="0" borderId="0" xfId="7" applyFont="1" applyAlignment="1">
      <alignment vertical="top"/>
    </xf>
    <xf numFmtId="0" fontId="151" fillId="0" borderId="0" xfId="3" applyFont="1" applyAlignment="1">
      <alignment vertical="top"/>
    </xf>
    <xf numFmtId="0" fontId="19" fillId="0" borderId="0" xfId="7" applyAlignment="1">
      <alignment vertical="top"/>
    </xf>
    <xf numFmtId="0" fontId="3" fillId="0" borderId="0" xfId="2" applyBorder="1" applyAlignment="1">
      <alignment horizontal="left" vertical="center"/>
    </xf>
    <xf numFmtId="0" fontId="3" fillId="0" borderId="2" xfId="2" applyBorder="1"/>
    <xf numFmtId="0" fontId="3" fillId="0" borderId="3" xfId="2" applyBorder="1"/>
    <xf numFmtId="0" fontId="3" fillId="0" borderId="7" xfId="2" applyBorder="1" applyAlignment="1">
      <alignment horizontal="left" vertical="center"/>
    </xf>
    <xf numFmtId="0" fontId="3" fillId="0" borderId="8" xfId="2" applyBorder="1" applyAlignment="1">
      <alignment horizontal="left" vertical="center"/>
    </xf>
    <xf numFmtId="0" fontId="3" fillId="0" borderId="5" xfId="2" applyBorder="1" applyAlignment="1">
      <alignment horizontal="left" vertical="center"/>
    </xf>
    <xf numFmtId="0" fontId="1" fillId="0" borderId="0" xfId="3" applyFont="1"/>
    <xf numFmtId="0" fontId="3" fillId="0" borderId="0" xfId="2" applyFill="1" applyBorder="1" applyAlignment="1">
      <alignment horizontal="left" vertical="center"/>
    </xf>
    <xf numFmtId="0" fontId="3" fillId="0" borderId="5" xfId="2" applyFill="1" applyBorder="1" applyAlignment="1">
      <alignment horizontal="left" vertical="center"/>
    </xf>
    <xf numFmtId="3" fontId="80" fillId="0" borderId="9" xfId="3" applyNumberFormat="1" applyFont="1" applyBorder="1" applyAlignment="1">
      <alignment vertical="center" wrapText="1"/>
    </xf>
    <xf numFmtId="3" fontId="80" fillId="2" borderId="9" xfId="3" applyNumberFormat="1" applyFont="1" applyFill="1" applyBorder="1" applyAlignment="1">
      <alignment vertical="center" wrapText="1"/>
    </xf>
    <xf numFmtId="3" fontId="68" fillId="0" borderId="9" xfId="3" applyNumberFormat="1" applyFont="1" applyBorder="1" applyAlignment="1">
      <alignment vertical="center" wrapText="1"/>
    </xf>
    <xf numFmtId="10" fontId="114" fillId="0" borderId="9" xfId="15" applyNumberFormat="1" applyFont="1" applyBorder="1" applyAlignment="1">
      <alignment horizontal="center" vertical="center" wrapText="1"/>
    </xf>
    <xf numFmtId="0" fontId="153" fillId="0" borderId="9" xfId="3" applyFont="1" applyBorder="1" applyAlignment="1">
      <alignment horizontal="center" vertical="center" wrapText="1"/>
    </xf>
    <xf numFmtId="10" fontId="6" fillId="0" borderId="9" xfId="15" applyNumberFormat="1" applyFont="1" applyBorder="1" applyAlignment="1">
      <alignment vertical="center"/>
    </xf>
    <xf numFmtId="10" fontId="6" fillId="0" borderId="9" xfId="15" applyNumberFormat="1" applyFont="1" applyFill="1" applyBorder="1" applyAlignment="1" applyProtection="1">
      <alignment horizontal="center" vertical="center" wrapText="1"/>
      <protection locked="0"/>
    </xf>
    <xf numFmtId="164" fontId="7" fillId="0" borderId="9" xfId="15" applyNumberFormat="1" applyFont="1" applyFill="1" applyBorder="1" applyAlignment="1" applyProtection="1">
      <alignment horizontal="center" vertical="center" wrapText="1"/>
      <protection locked="0"/>
    </xf>
    <xf numFmtId="4" fontId="4" fillId="0" borderId="0" xfId="3" applyNumberFormat="1"/>
    <xf numFmtId="9" fontId="4" fillId="0" borderId="9" xfId="15" applyFont="1" applyBorder="1" applyAlignment="1">
      <alignment wrapText="1"/>
    </xf>
    <xf numFmtId="3" fontId="80" fillId="23" borderId="9" xfId="3" applyNumberFormat="1" applyFont="1" applyFill="1" applyBorder="1" applyAlignment="1">
      <alignment vertical="center" wrapText="1"/>
    </xf>
    <xf numFmtId="10" fontId="80" fillId="0" borderId="9" xfId="15" applyNumberFormat="1" applyFont="1" applyBorder="1" applyAlignment="1">
      <alignment horizontal="center" vertical="center" wrapText="1"/>
    </xf>
    <xf numFmtId="3" fontId="80" fillId="0" borderId="9" xfId="3" applyNumberFormat="1" applyFont="1" applyBorder="1" applyAlignment="1">
      <alignment vertical="center"/>
    </xf>
    <xf numFmtId="3" fontId="155" fillId="0" borderId="9" xfId="3" applyNumberFormat="1" applyFont="1" applyBorder="1" applyAlignment="1">
      <alignment vertical="center"/>
    </xf>
    <xf numFmtId="3" fontId="80" fillId="0" borderId="9" xfId="8" applyFont="1" applyFill="1" applyAlignment="1">
      <alignment horizontal="center" vertical="center"/>
      <protection locked="0"/>
    </xf>
    <xf numFmtId="3" fontId="51" fillId="0" borderId="9" xfId="3" quotePrefix="1" applyNumberFormat="1" applyFont="1" applyBorder="1" applyAlignment="1">
      <alignment wrapText="1"/>
    </xf>
    <xf numFmtId="3" fontId="51" fillId="4" borderId="9" xfId="3" quotePrefix="1" applyNumberFormat="1" applyFont="1" applyFill="1" applyBorder="1" applyAlignment="1">
      <alignment wrapText="1"/>
    </xf>
    <xf numFmtId="3" fontId="156" fillId="4" borderId="9" xfId="3" quotePrefix="1" applyNumberFormat="1" applyFont="1" applyFill="1" applyBorder="1" applyAlignment="1">
      <alignment wrapText="1"/>
    </xf>
    <xf numFmtId="10" fontId="80" fillId="0" borderId="9" xfId="15" quotePrefix="1" applyNumberFormat="1" applyFont="1" applyBorder="1" applyAlignment="1">
      <alignment wrapText="1"/>
    </xf>
    <xf numFmtId="10" fontId="80" fillId="0" borderId="9" xfId="3" quotePrefix="1" applyNumberFormat="1" applyFont="1" applyBorder="1" applyAlignment="1">
      <alignment wrapText="1"/>
    </xf>
    <xf numFmtId="10" fontId="80" fillId="0" borderId="9" xfId="15" quotePrefix="1" applyNumberFormat="1" applyFont="1" applyBorder="1"/>
    <xf numFmtId="0" fontId="80" fillId="0" borderId="9" xfId="3" quotePrefix="1" applyFont="1" applyBorder="1"/>
    <xf numFmtId="3" fontId="51" fillId="0" borderId="9" xfId="3" applyNumberFormat="1" applyFont="1" applyBorder="1" applyAlignment="1">
      <alignment wrapText="1"/>
    </xf>
    <xf numFmtId="0" fontId="7" fillId="4" borderId="11" xfId="3" quotePrefix="1" applyFont="1" applyFill="1" applyBorder="1"/>
    <xf numFmtId="3" fontId="157" fillId="0" borderId="22" xfId="3" applyNumberFormat="1" applyFont="1" applyBorder="1" applyAlignment="1">
      <alignment vertical="center" wrapText="1"/>
    </xf>
    <xf numFmtId="3" fontId="157" fillId="0" borderId="33" xfId="3" applyNumberFormat="1" applyFont="1" applyBorder="1" applyAlignment="1">
      <alignment vertical="center" wrapText="1"/>
    </xf>
    <xf numFmtId="3" fontId="158" fillId="0" borderId="33" xfId="3" applyNumberFormat="1" applyFont="1" applyBorder="1" applyAlignment="1">
      <alignment vertical="center" wrapText="1"/>
    </xf>
    <xf numFmtId="3" fontId="159" fillId="0" borderId="33" xfId="3" applyNumberFormat="1" applyFont="1" applyBorder="1" applyAlignment="1">
      <alignment horizontal="center" vertical="center" wrapText="1"/>
    </xf>
    <xf numFmtId="3" fontId="6" fillId="0" borderId="33" xfId="3" applyNumberFormat="1" applyFont="1" applyBorder="1" applyAlignment="1">
      <alignment horizontal="center" vertical="center" wrapText="1"/>
    </xf>
    <xf numFmtId="3" fontId="78" fillId="0" borderId="33" xfId="3" applyNumberFormat="1" applyFont="1" applyBorder="1" applyAlignment="1">
      <alignment vertical="center" wrapText="1"/>
    </xf>
    <xf numFmtId="3" fontId="14" fillId="0" borderId="33" xfId="3" applyNumberFormat="1" applyFont="1" applyBorder="1" applyAlignment="1">
      <alignment vertical="center"/>
    </xf>
    <xf numFmtId="3" fontId="160" fillId="0" borderId="33" xfId="3" applyNumberFormat="1" applyFont="1" applyBorder="1" applyAlignment="1">
      <alignment vertical="center" wrapText="1"/>
    </xf>
    <xf numFmtId="3" fontId="161" fillId="0" borderId="33" xfId="3" applyNumberFormat="1" applyFont="1" applyBorder="1" applyAlignment="1">
      <alignment vertical="center"/>
    </xf>
    <xf numFmtId="3" fontId="78" fillId="0" borderId="32" xfId="3" applyNumberFormat="1" applyFont="1" applyBorder="1" applyAlignment="1">
      <alignment vertical="center" wrapText="1"/>
    </xf>
    <xf numFmtId="3" fontId="160" fillId="0" borderId="32" xfId="3" applyNumberFormat="1" applyFont="1" applyBorder="1" applyAlignment="1">
      <alignment vertical="center" wrapText="1"/>
    </xf>
    <xf numFmtId="3" fontId="78" fillId="18" borderId="33" xfId="3" applyNumberFormat="1" applyFont="1" applyFill="1" applyBorder="1" applyAlignment="1">
      <alignment vertical="center" wrapText="1"/>
    </xf>
    <xf numFmtId="3" fontId="4" fillId="0" borderId="0" xfId="3" applyNumberFormat="1"/>
    <xf numFmtId="0" fontId="157" fillId="0" borderId="22" xfId="3" applyFont="1" applyBorder="1" applyAlignment="1">
      <alignment vertical="center" wrapText="1"/>
    </xf>
    <xf numFmtId="0" fontId="157" fillId="0" borderId="33" xfId="3" applyFont="1" applyBorder="1" applyAlignment="1">
      <alignment vertical="center" wrapText="1"/>
    </xf>
    <xf numFmtId="3" fontId="162" fillId="7" borderId="33" xfId="3" applyNumberFormat="1" applyFont="1" applyFill="1" applyBorder="1" applyAlignment="1">
      <alignment horizontal="left" vertical="center" wrapText="1" indent="1"/>
    </xf>
    <xf numFmtId="0" fontId="158" fillId="18" borderId="33" xfId="3" applyFont="1" applyFill="1" applyBorder="1" applyAlignment="1">
      <alignment vertical="center" wrapText="1"/>
    </xf>
    <xf numFmtId="0" fontId="158" fillId="0" borderId="33" xfId="3" applyFont="1" applyBorder="1" applyAlignment="1">
      <alignment vertical="center" wrapText="1"/>
    </xf>
    <xf numFmtId="3" fontId="69" fillId="0" borderId="33" xfId="3" applyNumberFormat="1" applyFont="1" applyBorder="1" applyAlignment="1">
      <alignment horizontal="center" vertical="center" wrapText="1"/>
    </xf>
    <xf numFmtId="3" fontId="4" fillId="9" borderId="33" xfId="3" applyNumberFormat="1" applyFill="1" applyBorder="1" applyAlignment="1">
      <alignment vertical="center" wrapText="1"/>
    </xf>
    <xf numFmtId="3" fontId="50" fillId="9" borderId="33" xfId="3" applyNumberFormat="1" applyFont="1" applyFill="1" applyBorder="1" applyAlignment="1">
      <alignment vertical="center" wrapText="1"/>
    </xf>
    <xf numFmtId="3" fontId="4" fillId="0" borderId="33" xfId="3" applyNumberFormat="1" applyBorder="1" applyAlignment="1">
      <alignment vertical="center" wrapText="1"/>
    </xf>
    <xf numFmtId="3" fontId="60" fillId="19" borderId="33" xfId="3" applyNumberFormat="1" applyFont="1" applyFill="1" applyBorder="1" applyAlignment="1">
      <alignment vertical="center" wrapText="1"/>
    </xf>
    <xf numFmtId="3" fontId="66" fillId="0" borderId="33" xfId="3" applyNumberFormat="1" applyFont="1" applyBorder="1" applyAlignment="1">
      <alignment horizontal="center" vertical="center"/>
    </xf>
    <xf numFmtId="3" fontId="163" fillId="0" borderId="33" xfId="3" applyNumberFormat="1" applyFont="1" applyBorder="1" applyAlignment="1">
      <alignment horizontal="center" vertical="center"/>
    </xf>
    <xf numFmtId="3" fontId="158" fillId="0" borderId="22" xfId="3" applyNumberFormat="1" applyFont="1" applyBorder="1" applyAlignment="1">
      <alignment horizontal="center" vertical="center" wrapText="1"/>
    </xf>
    <xf numFmtId="3" fontId="158" fillId="0" borderId="33" xfId="3" applyNumberFormat="1" applyFont="1" applyBorder="1" applyAlignment="1">
      <alignment horizontal="center" vertical="center" wrapText="1"/>
    </xf>
    <xf numFmtId="3" fontId="158" fillId="18" borderId="22" xfId="3" applyNumberFormat="1" applyFont="1" applyFill="1" applyBorder="1" applyAlignment="1">
      <alignment horizontal="center" vertical="center" wrapText="1"/>
    </xf>
    <xf numFmtId="3" fontId="157" fillId="18" borderId="33" xfId="3" applyNumberFormat="1" applyFont="1" applyFill="1" applyBorder="1" applyAlignment="1">
      <alignment vertical="center" wrapText="1"/>
    </xf>
    <xf numFmtId="0" fontId="158" fillId="0" borderId="33" xfId="3" applyFont="1" applyBorder="1" applyAlignment="1">
      <alignment horizontal="center" vertical="center" wrapText="1"/>
    </xf>
    <xf numFmtId="0" fontId="158" fillId="18" borderId="33" xfId="3" applyFont="1" applyFill="1" applyBorder="1" applyAlignment="1">
      <alignment horizontal="center" vertical="center" wrapText="1"/>
    </xf>
    <xf numFmtId="0" fontId="157" fillId="18" borderId="33" xfId="3" applyFont="1" applyFill="1" applyBorder="1" applyAlignment="1">
      <alignment vertical="center" wrapText="1"/>
    </xf>
    <xf numFmtId="0" fontId="14" fillId="0" borderId="0" xfId="3" applyFont="1" applyAlignment="1">
      <alignment vertical="center" wrapText="1"/>
    </xf>
    <xf numFmtId="0" fontId="14" fillId="0" borderId="9" xfId="3" applyFont="1" applyBorder="1" applyAlignment="1">
      <alignment vertical="center"/>
    </xf>
    <xf numFmtId="3" fontId="80" fillId="7" borderId="9" xfId="3" applyNumberFormat="1" applyFont="1" applyFill="1" applyBorder="1" applyAlignment="1">
      <alignment vertical="center" wrapText="1"/>
    </xf>
    <xf numFmtId="0" fontId="7" fillId="7" borderId="9" xfId="3" applyFont="1" applyFill="1" applyBorder="1" applyAlignment="1">
      <alignment vertical="center" wrapText="1"/>
    </xf>
    <xf numFmtId="0" fontId="7" fillId="7" borderId="0" xfId="3" applyFont="1" applyFill="1" applyAlignment="1">
      <alignment vertical="center" wrapText="1"/>
    </xf>
    <xf numFmtId="0" fontId="62" fillId="7" borderId="9" xfId="3" applyFont="1" applyFill="1" applyBorder="1" applyAlignment="1">
      <alignment vertical="center" wrapText="1"/>
    </xf>
    <xf numFmtId="0" fontId="166" fillId="7" borderId="9" xfId="3" applyFont="1" applyFill="1" applyBorder="1" applyAlignment="1">
      <alignment vertical="center" wrapText="1"/>
    </xf>
    <xf numFmtId="9" fontId="80" fillId="0" borderId="9" xfId="15" applyFont="1" applyBorder="1" applyAlignment="1">
      <alignment vertical="center"/>
    </xf>
    <xf numFmtId="3" fontId="4" fillId="16" borderId="32" xfId="3" applyNumberFormat="1" applyFill="1" applyBorder="1" applyAlignment="1">
      <alignment horizontal="center" vertical="center" wrapText="1"/>
    </xf>
    <xf numFmtId="3" fontId="4" fillId="16" borderId="33" xfId="3" applyNumberFormat="1" applyFill="1" applyBorder="1" applyAlignment="1">
      <alignment vertical="center" wrapText="1"/>
    </xf>
    <xf numFmtId="3" fontId="11" fillId="16" borderId="33" xfId="3" applyNumberFormat="1" applyFont="1" applyFill="1" applyBorder="1" applyAlignment="1">
      <alignment horizontal="center" vertical="center"/>
    </xf>
    <xf numFmtId="3" fontId="11" fillId="16" borderId="34" xfId="3" applyNumberFormat="1" applyFont="1" applyFill="1" applyBorder="1" applyAlignment="1">
      <alignment horizontal="center" vertical="center"/>
    </xf>
    <xf numFmtId="3" fontId="4" fillId="0" borderId="32" xfId="3" applyNumberFormat="1" applyBorder="1" applyAlignment="1">
      <alignment horizontal="center" vertical="center"/>
    </xf>
    <xf numFmtId="3" fontId="35" fillId="0" borderId="33" xfId="3" applyNumberFormat="1" applyFont="1" applyBorder="1" applyAlignment="1">
      <alignment horizontal="left" vertical="center" wrapText="1" indent="2"/>
    </xf>
    <xf numFmtId="3" fontId="4" fillId="0" borderId="33" xfId="3" applyNumberFormat="1" applyBorder="1" applyAlignment="1">
      <alignment horizontal="center" vertical="center" wrapText="1"/>
    </xf>
    <xf numFmtId="3" fontId="4" fillId="0" borderId="34" xfId="3" applyNumberFormat="1" applyBorder="1" applyAlignment="1">
      <alignment horizontal="center" vertical="center" wrapText="1"/>
    </xf>
    <xf numFmtId="3" fontId="35" fillId="8" borderId="20" xfId="3" applyNumberFormat="1" applyFont="1" applyFill="1" applyBorder="1" applyAlignment="1">
      <alignment vertical="center" wrapText="1"/>
    </xf>
    <xf numFmtId="3" fontId="4" fillId="16" borderId="32" xfId="3" applyNumberFormat="1" applyFill="1" applyBorder="1" applyAlignment="1">
      <alignment horizontal="center" vertical="center"/>
    </xf>
    <xf numFmtId="3" fontId="11" fillId="16" borderId="33" xfId="3" applyNumberFormat="1" applyFont="1" applyFill="1" applyBorder="1" applyAlignment="1">
      <alignment horizontal="center" vertical="center" wrapText="1"/>
    </xf>
    <xf numFmtId="3" fontId="11" fillId="16" borderId="34" xfId="3" applyNumberFormat="1" applyFont="1" applyFill="1" applyBorder="1" applyAlignment="1">
      <alignment horizontal="center" vertical="center" wrapText="1"/>
    </xf>
    <xf numFmtId="3" fontId="35" fillId="0" borderId="35" xfId="3" applyNumberFormat="1" applyFont="1" applyBorder="1" applyAlignment="1">
      <alignment horizontal="left" vertical="center" wrapText="1" indent="2"/>
    </xf>
    <xf numFmtId="3" fontId="4" fillId="17" borderId="34" xfId="3" applyNumberFormat="1" applyFill="1" applyBorder="1" applyAlignment="1">
      <alignment horizontal="center" vertical="center" wrapText="1"/>
    </xf>
    <xf numFmtId="3" fontId="11" fillId="0" borderId="32" xfId="3" applyNumberFormat="1" applyFont="1" applyBorder="1" applyAlignment="1">
      <alignment horizontal="center" vertical="center"/>
    </xf>
    <xf numFmtId="3" fontId="11" fillId="0" borderId="33" xfId="3" applyNumberFormat="1" applyFont="1" applyBorder="1" applyAlignment="1">
      <alignment vertical="center" wrapText="1"/>
    </xf>
    <xf numFmtId="3" fontId="4" fillId="8" borderId="20" xfId="3" applyNumberFormat="1" applyFill="1" applyBorder="1" applyAlignment="1">
      <alignment vertical="center"/>
    </xf>
    <xf numFmtId="3" fontId="4" fillId="8" borderId="21" xfId="3" applyNumberFormat="1" applyFill="1" applyBorder="1" applyAlignment="1">
      <alignment vertical="center"/>
    </xf>
    <xf numFmtId="3" fontId="4" fillId="8" borderId="33" xfId="3" applyNumberFormat="1" applyFill="1" applyBorder="1" applyAlignment="1">
      <alignment vertical="center"/>
    </xf>
    <xf numFmtId="3" fontId="11" fillId="0" borderId="34" xfId="3" applyNumberFormat="1" applyFont="1" applyBorder="1" applyAlignment="1">
      <alignment horizontal="center" vertical="center"/>
    </xf>
    <xf numFmtId="3" fontId="4" fillId="8" borderId="20" xfId="3" applyNumberFormat="1" applyFill="1" applyBorder="1" applyAlignment="1">
      <alignment vertical="center" wrapText="1"/>
    </xf>
    <xf numFmtId="3" fontId="11" fillId="8" borderId="20" xfId="3" applyNumberFormat="1" applyFont="1" applyFill="1" applyBorder="1" applyAlignment="1">
      <alignment vertical="center" wrapText="1"/>
    </xf>
    <xf numFmtId="3" fontId="11" fillId="8" borderId="21" xfId="3" applyNumberFormat="1" applyFont="1" applyFill="1" applyBorder="1" applyAlignment="1">
      <alignment vertical="center" wrapText="1"/>
    </xf>
    <xf numFmtId="3" fontId="11" fillId="8" borderId="21" xfId="3" applyNumberFormat="1" applyFont="1" applyFill="1" applyBorder="1" applyAlignment="1">
      <alignment horizontal="center" vertical="center" wrapText="1"/>
    </xf>
    <xf numFmtId="3" fontId="4" fillId="8" borderId="20" xfId="3" applyNumberFormat="1" applyFill="1" applyBorder="1" applyAlignment="1">
      <alignment horizontal="center" vertical="center" wrapText="1"/>
    </xf>
    <xf numFmtId="3" fontId="11" fillId="16" borderId="21" xfId="3" applyNumberFormat="1" applyFont="1" applyFill="1" applyBorder="1" applyAlignment="1">
      <alignment horizontal="center" vertical="center" wrapText="1"/>
    </xf>
    <xf numFmtId="3" fontId="62" fillId="0" borderId="33" xfId="3" applyNumberFormat="1" applyFont="1" applyBorder="1" applyAlignment="1">
      <alignment horizontal="left" vertical="center" wrapText="1" indent="2"/>
    </xf>
    <xf numFmtId="3" fontId="4" fillId="0" borderId="21" xfId="3" applyNumberFormat="1" applyBorder="1" applyAlignment="1">
      <alignment horizontal="center" vertical="center" wrapText="1"/>
    </xf>
    <xf numFmtId="3" fontId="35" fillId="0" borderId="33" xfId="3" applyNumberFormat="1" applyFont="1" applyBorder="1" applyAlignment="1">
      <alignment horizontal="left" vertical="center" wrapText="1" indent="4"/>
    </xf>
    <xf numFmtId="3" fontId="4" fillId="8" borderId="21" xfId="3" applyNumberFormat="1" applyFill="1" applyBorder="1" applyAlignment="1">
      <alignment vertical="center" wrapText="1"/>
    </xf>
    <xf numFmtId="3" fontId="4" fillId="10" borderId="34" xfId="3" applyNumberFormat="1" applyFill="1" applyBorder="1" applyAlignment="1">
      <alignment horizontal="center" vertical="center" wrapText="1"/>
    </xf>
    <xf numFmtId="3" fontId="4" fillId="17" borderId="20" xfId="3" applyNumberFormat="1" applyFill="1" applyBorder="1" applyAlignment="1">
      <alignment vertical="center" wrapText="1"/>
    </xf>
    <xf numFmtId="3" fontId="11" fillId="10" borderId="21" xfId="3" applyNumberFormat="1" applyFont="1" applyFill="1" applyBorder="1" applyAlignment="1">
      <alignment horizontal="center" vertical="center" wrapText="1"/>
    </xf>
    <xf numFmtId="3" fontId="11" fillId="10" borderId="34" xfId="3" quotePrefix="1" applyNumberFormat="1" applyFont="1" applyFill="1" applyBorder="1" applyAlignment="1">
      <alignment horizontal="center" vertical="center" wrapText="1"/>
    </xf>
    <xf numFmtId="3" fontId="4" fillId="8" borderId="21" xfId="3" applyNumberFormat="1" applyFill="1" applyBorder="1" applyAlignment="1">
      <alignment horizontal="center" vertical="center"/>
    </xf>
    <xf numFmtId="3" fontId="35" fillId="8" borderId="21" xfId="3" applyNumberFormat="1" applyFont="1" applyFill="1" applyBorder="1" applyAlignment="1">
      <alignment horizontal="center" vertical="center" wrapText="1"/>
    </xf>
    <xf numFmtId="3" fontId="35" fillId="8" borderId="33" xfId="3" applyNumberFormat="1" applyFont="1" applyFill="1" applyBorder="1" applyAlignment="1">
      <alignment horizontal="center" vertical="center" wrapText="1"/>
    </xf>
    <xf numFmtId="3" fontId="11" fillId="16" borderId="20" xfId="3" applyNumberFormat="1" applyFont="1" applyFill="1" applyBorder="1" applyAlignment="1">
      <alignment horizontal="center" vertical="center" wrapText="1"/>
    </xf>
    <xf numFmtId="3" fontId="4" fillId="0" borderId="20" xfId="3" applyNumberFormat="1" applyBorder="1" applyAlignment="1">
      <alignment horizontal="center" vertical="center" wrapText="1"/>
    </xf>
    <xf numFmtId="3" fontId="4" fillId="0" borderId="20" xfId="3" applyNumberFormat="1" applyBorder="1" applyAlignment="1">
      <alignment horizontal="center" vertical="center"/>
    </xf>
    <xf numFmtId="3" fontId="4" fillId="0" borderId="21" xfId="3" applyNumberFormat="1" applyBorder="1" applyAlignment="1">
      <alignment horizontal="center" vertical="center"/>
    </xf>
    <xf numFmtId="3" fontId="4" fillId="10" borderId="20" xfId="3" applyNumberFormat="1" applyFill="1" applyBorder="1" applyAlignment="1">
      <alignment horizontal="center" vertical="center" wrapText="1"/>
    </xf>
    <xf numFmtId="3" fontId="11" fillId="16" borderId="20" xfId="3" applyNumberFormat="1" applyFont="1" applyFill="1" applyBorder="1" applyAlignment="1">
      <alignment horizontal="center" vertical="top" wrapText="1"/>
    </xf>
    <xf numFmtId="3" fontId="11" fillId="16" borderId="20" xfId="3" quotePrefix="1" applyNumberFormat="1" applyFont="1" applyFill="1" applyBorder="1" applyAlignment="1">
      <alignment horizontal="center" vertical="center" wrapText="1"/>
    </xf>
    <xf numFmtId="3" fontId="7" fillId="10" borderId="20" xfId="3" applyNumberFormat="1" applyFont="1" applyFill="1" applyBorder="1" applyAlignment="1">
      <alignment horizontal="center" vertical="center" wrapText="1"/>
    </xf>
    <xf numFmtId="3" fontId="7" fillId="10" borderId="21" xfId="3" applyNumberFormat="1" applyFont="1" applyFill="1" applyBorder="1" applyAlignment="1">
      <alignment horizontal="center" vertical="center" wrapText="1"/>
    </xf>
    <xf numFmtId="3" fontId="11" fillId="10" borderId="20" xfId="3" applyNumberFormat="1" applyFont="1" applyFill="1" applyBorder="1" applyAlignment="1">
      <alignment horizontal="center" vertical="center" wrapText="1"/>
    </xf>
    <xf numFmtId="9" fontId="4" fillId="0" borderId="22" xfId="15" applyFont="1" applyBorder="1" applyAlignment="1">
      <alignment horizontal="center" vertical="center"/>
    </xf>
    <xf numFmtId="0" fontId="26" fillId="0" borderId="9" xfId="3" applyFont="1" applyBorder="1" applyAlignment="1">
      <alignment horizontal="center" vertical="center" wrapText="1"/>
    </xf>
    <xf numFmtId="3" fontId="80" fillId="0" borderId="9" xfId="3" quotePrefix="1" applyNumberFormat="1" applyFont="1" applyBorder="1"/>
    <xf numFmtId="3" fontId="57" fillId="0" borderId="0" xfId="3" applyNumberFormat="1" applyFont="1"/>
    <xf numFmtId="3" fontId="78" fillId="0" borderId="21" xfId="3" applyNumberFormat="1" applyFont="1" applyBorder="1" applyAlignment="1">
      <alignment horizontal="center" vertical="center"/>
    </xf>
    <xf numFmtId="3" fontId="78" fillId="0" borderId="22" xfId="3" applyNumberFormat="1" applyFont="1" applyBorder="1" applyAlignment="1">
      <alignment horizontal="center" vertical="center"/>
    </xf>
    <xf numFmtId="3" fontId="69" fillId="0" borderId="28" xfId="3" applyNumberFormat="1" applyFont="1" applyBorder="1" applyAlignment="1">
      <alignment vertical="center"/>
    </xf>
    <xf numFmtId="3" fontId="69" fillId="0" borderId="0" xfId="3" applyNumberFormat="1" applyFont="1" applyAlignment="1">
      <alignment vertical="center" wrapText="1"/>
    </xf>
    <xf numFmtId="3" fontId="69" fillId="0" borderId="16" xfId="3" applyNumberFormat="1" applyFont="1" applyBorder="1" applyAlignment="1">
      <alignment vertical="center" wrapText="1"/>
    </xf>
    <xf numFmtId="3" fontId="69" fillId="10" borderId="28" xfId="3" applyNumberFormat="1" applyFont="1" applyFill="1" applyBorder="1" applyAlignment="1">
      <alignment vertical="center" wrapText="1"/>
    </xf>
    <xf numFmtId="3" fontId="69" fillId="0" borderId="24" xfId="3" applyNumberFormat="1" applyFont="1" applyBorder="1" applyAlignment="1">
      <alignment vertical="center"/>
    </xf>
    <xf numFmtId="3" fontId="69" fillId="0" borderId="38" xfId="3" applyNumberFormat="1" applyFont="1" applyBorder="1" applyAlignment="1">
      <alignment vertical="center"/>
    </xf>
    <xf numFmtId="3" fontId="69" fillId="0" borderId="26" xfId="3" applyNumberFormat="1" applyFont="1" applyBorder="1" applyAlignment="1">
      <alignment vertical="center" wrapText="1"/>
    </xf>
    <xf numFmtId="3" fontId="69" fillId="0" borderId="22" xfId="3" applyNumberFormat="1" applyFont="1" applyBorder="1" applyAlignment="1">
      <alignment vertical="center" wrapText="1"/>
    </xf>
    <xf numFmtId="3" fontId="69" fillId="10" borderId="0" xfId="3" applyNumberFormat="1" applyFont="1" applyFill="1" applyAlignment="1">
      <alignment vertical="top" wrapText="1"/>
    </xf>
    <xf numFmtId="3" fontId="75" fillId="0" borderId="29" xfId="3" applyNumberFormat="1" applyFont="1" applyBorder="1" applyAlignment="1">
      <alignment horizontal="center" vertical="center" wrapText="1"/>
    </xf>
    <xf numFmtId="3" fontId="69" fillId="10" borderId="0" xfId="3" applyNumberFormat="1" applyFont="1" applyFill="1" applyAlignment="1">
      <alignment vertical="center" wrapText="1"/>
    </xf>
    <xf numFmtId="3" fontId="69" fillId="10" borderId="16" xfId="3" applyNumberFormat="1" applyFont="1" applyFill="1" applyBorder="1" applyAlignment="1">
      <alignment vertical="center" wrapText="1"/>
    </xf>
    <xf numFmtId="3" fontId="69" fillId="0" borderId="25" xfId="3" applyNumberFormat="1" applyFont="1" applyBorder="1" applyAlignment="1">
      <alignment horizontal="center" vertical="center" wrapText="1"/>
    </xf>
    <xf numFmtId="3" fontId="69" fillId="0" borderId="33" xfId="3" applyNumberFormat="1" applyFont="1" applyBorder="1" applyAlignment="1">
      <alignment vertical="center" wrapText="1"/>
    </xf>
    <xf numFmtId="3" fontId="69" fillId="8" borderId="33" xfId="3" applyNumberFormat="1" applyFont="1" applyFill="1" applyBorder="1" applyAlignment="1">
      <alignment vertical="center" wrapText="1"/>
    </xf>
    <xf numFmtId="3" fontId="78" fillId="8" borderId="33" xfId="3" applyNumberFormat="1" applyFont="1" applyFill="1" applyBorder="1" applyAlignment="1">
      <alignment vertical="center"/>
    </xf>
    <xf numFmtId="3" fontId="84" fillId="0" borderId="33" xfId="3" applyNumberFormat="1" applyFont="1" applyBorder="1" applyAlignment="1">
      <alignment horizontal="left" vertical="center" wrapText="1" indent="1"/>
    </xf>
    <xf numFmtId="3" fontId="78" fillId="0" borderId="33" xfId="3" applyNumberFormat="1" applyFont="1" applyBorder="1" applyAlignment="1">
      <alignment horizontal="center" vertical="center" wrapText="1"/>
    </xf>
    <xf numFmtId="3" fontId="78" fillId="0" borderId="33" xfId="3" applyNumberFormat="1" applyFont="1" applyBorder="1" applyAlignment="1">
      <alignment vertical="center"/>
    </xf>
    <xf numFmtId="3" fontId="167" fillId="0" borderId="9" xfId="3" applyNumberFormat="1" applyFont="1" applyBorder="1" applyAlignment="1">
      <alignment horizontal="center" vertical="center" wrapText="1"/>
    </xf>
    <xf numFmtId="3" fontId="167" fillId="0" borderId="13" xfId="3" applyNumberFormat="1" applyFont="1" applyBorder="1" applyAlignment="1">
      <alignment horizontal="center" vertical="center" wrapText="1"/>
    </xf>
    <xf numFmtId="3" fontId="167" fillId="20" borderId="9" xfId="3" applyNumberFormat="1" applyFont="1" applyFill="1" applyBorder="1" applyAlignment="1">
      <alignment horizontal="center" vertical="center" wrapText="1"/>
    </xf>
    <xf numFmtId="3" fontId="50" fillId="0" borderId="9" xfId="3" applyNumberFormat="1" applyFont="1" applyBorder="1" applyAlignment="1">
      <alignment horizontal="center" vertical="center" wrapText="1"/>
    </xf>
    <xf numFmtId="3" fontId="167" fillId="0" borderId="10" xfId="3" applyNumberFormat="1" applyFont="1" applyBorder="1" applyAlignment="1">
      <alignment horizontal="center" vertical="center" wrapText="1"/>
    </xf>
    <xf numFmtId="3" fontId="167" fillId="0" borderId="1" xfId="3" applyNumberFormat="1" applyFont="1" applyBorder="1" applyAlignment="1">
      <alignment horizontal="center" vertical="center" wrapText="1"/>
    </xf>
    <xf numFmtId="3" fontId="47" fillId="0" borderId="9" xfId="8" applyFont="1" applyFill="1" applyAlignment="1">
      <alignment horizontal="center" vertical="center"/>
      <protection locked="0"/>
    </xf>
    <xf numFmtId="3" fontId="47" fillId="20" borderId="9" xfId="8" applyFont="1" applyFill="1" applyAlignment="1">
      <alignment horizontal="center" vertical="center"/>
      <protection locked="0"/>
    </xf>
    <xf numFmtId="3" fontId="47" fillId="20" borderId="12" xfId="8" applyFont="1" applyFill="1" applyBorder="1" applyAlignment="1">
      <alignment horizontal="center" vertical="center"/>
      <protection locked="0"/>
    </xf>
    <xf numFmtId="3" fontId="47" fillId="0" borderId="12" xfId="8" applyFont="1" applyFill="1" applyBorder="1" applyAlignment="1">
      <alignment horizontal="center" vertical="center"/>
      <protection locked="0"/>
    </xf>
    <xf numFmtId="3" fontId="168" fillId="20" borderId="9" xfId="8" applyFont="1" applyFill="1" applyAlignment="1">
      <alignment horizontal="center" vertical="center"/>
      <protection locked="0"/>
    </xf>
    <xf numFmtId="3" fontId="168" fillId="20" borderId="12" xfId="8" applyFont="1" applyFill="1" applyBorder="1" applyAlignment="1">
      <alignment horizontal="center" vertical="center"/>
      <protection locked="0"/>
    </xf>
    <xf numFmtId="3" fontId="80" fillId="0" borderId="9" xfId="3" applyNumberFormat="1" applyFont="1" applyBorder="1" applyAlignment="1">
      <alignment horizontal="center" vertical="center"/>
    </xf>
    <xf numFmtId="0" fontId="6" fillId="5" borderId="9" xfId="5" applyFont="1" applyFill="1" applyBorder="1" applyAlignment="1">
      <alignment horizontal="left" vertical="top"/>
    </xf>
    <xf numFmtId="0" fontId="6" fillId="0" borderId="9" xfId="5" applyFont="1" applyBorder="1" applyAlignment="1">
      <alignment horizontal="left" vertical="top"/>
    </xf>
    <xf numFmtId="0" fontId="6" fillId="0" borderId="9" xfId="15" applyNumberFormat="1" applyFont="1" applyFill="1" applyBorder="1" applyAlignment="1" applyProtection="1">
      <alignment horizontal="center" vertical="center" wrapText="1"/>
      <protection locked="0"/>
    </xf>
    <xf numFmtId="4" fontId="6" fillId="0" borderId="9" xfId="15" applyNumberFormat="1" applyFont="1" applyFill="1" applyBorder="1" applyAlignment="1" applyProtection="1">
      <alignment horizontal="center" vertical="center" wrapText="1"/>
      <protection locked="0"/>
    </xf>
    <xf numFmtId="9" fontId="6" fillId="0" borderId="9" xfId="15" applyFont="1" applyFill="1" applyBorder="1" applyAlignment="1" applyProtection="1">
      <alignment horizontal="center" vertical="center" wrapText="1"/>
      <protection locked="0"/>
    </xf>
    <xf numFmtId="3" fontId="14" fillId="0" borderId="9" xfId="3" applyNumberFormat="1" applyFont="1" applyBorder="1" applyAlignment="1">
      <alignment vertical="center" wrapText="1"/>
    </xf>
    <xf numFmtId="3" fontId="161" fillId="0" borderId="9" xfId="3" applyNumberFormat="1" applyFont="1" applyBorder="1" applyAlignment="1">
      <alignment vertical="center" wrapText="1"/>
    </xf>
    <xf numFmtId="0" fontId="170" fillId="0" borderId="0" xfId="3" applyFont="1" applyAlignment="1">
      <alignment horizontal="left"/>
    </xf>
    <xf numFmtId="0" fontId="4" fillId="10" borderId="0" xfId="3" applyFill="1"/>
    <xf numFmtId="0" fontId="4" fillId="10" borderId="0" xfId="3" applyFill="1" applyAlignment="1">
      <alignment horizontal="center"/>
    </xf>
    <xf numFmtId="0" fontId="4" fillId="10" borderId="0" xfId="3" applyFill="1" applyAlignment="1">
      <alignment horizontal="center" vertical="center" wrapText="1"/>
    </xf>
    <xf numFmtId="0" fontId="8" fillId="24" borderId="9" xfId="3" applyFont="1" applyFill="1" applyBorder="1" applyAlignment="1">
      <alignment horizontal="center" vertical="center" wrapText="1"/>
    </xf>
    <xf numFmtId="0" fontId="7" fillId="4" borderId="9" xfId="3" applyFont="1" applyFill="1" applyBorder="1" applyAlignment="1">
      <alignment horizontal="justify" vertical="center" wrapText="1"/>
    </xf>
    <xf numFmtId="0" fontId="169" fillId="0" borderId="9" xfId="3" applyFont="1" applyBorder="1" applyAlignment="1">
      <alignment horizontal="justify" vertical="center" wrapText="1"/>
    </xf>
    <xf numFmtId="0" fontId="4" fillId="24" borderId="9" xfId="3" applyFill="1" applyBorder="1" applyAlignment="1">
      <alignment horizontal="center" vertical="center" wrapText="1"/>
    </xf>
    <xf numFmtId="0" fontId="4" fillId="10" borderId="0" xfId="3" applyFill="1" applyAlignment="1">
      <alignment horizontal="justify" vertical="center" wrapText="1"/>
    </xf>
    <xf numFmtId="0" fontId="7" fillId="0" borderId="13" xfId="3" applyFont="1" applyBorder="1" applyAlignment="1">
      <alignment vertical="center" wrapText="1"/>
    </xf>
    <xf numFmtId="0" fontId="171" fillId="0" borderId="9" xfId="3" applyFont="1" applyBorder="1" applyAlignment="1">
      <alignment vertical="center" wrapText="1"/>
    </xf>
    <xf numFmtId="0" fontId="8" fillId="4" borderId="9" xfId="3" applyFont="1" applyFill="1" applyBorder="1" applyAlignment="1">
      <alignment horizontal="center" vertical="center" wrapText="1"/>
    </xf>
    <xf numFmtId="0" fontId="172" fillId="4" borderId="9" xfId="3" applyFont="1" applyFill="1" applyBorder="1" applyAlignment="1">
      <alignment horizontal="justify" vertical="center" wrapText="1"/>
    </xf>
    <xf numFmtId="0" fontId="7" fillId="0" borderId="13" xfId="3" applyFont="1" applyBorder="1" applyAlignment="1">
      <alignment horizontal="left" vertical="center" wrapText="1"/>
    </xf>
    <xf numFmtId="0" fontId="7" fillId="0" borderId="0" xfId="3" applyFont="1" applyAlignment="1">
      <alignment horizontal="center"/>
    </xf>
    <xf numFmtId="0" fontId="7" fillId="24" borderId="9" xfId="3" applyFont="1" applyFill="1" applyBorder="1" applyAlignment="1">
      <alignment horizontal="center" vertical="center"/>
    </xf>
    <xf numFmtId="0" fontId="7" fillId="24" borderId="9" xfId="3" applyFont="1" applyFill="1" applyBorder="1" applyAlignment="1">
      <alignment horizontal="justify" vertical="center" wrapText="1"/>
    </xf>
    <xf numFmtId="0" fontId="7" fillId="24" borderId="9" xfId="3" applyFont="1" applyFill="1" applyBorder="1" applyAlignment="1">
      <alignment horizontal="center" vertical="center" wrapText="1"/>
    </xf>
    <xf numFmtId="0" fontId="7" fillId="0" borderId="9" xfId="3" applyFont="1" applyBorder="1" applyAlignment="1">
      <alignment horizontal="left" vertical="center" wrapText="1" indent="3"/>
    </xf>
    <xf numFmtId="0" fontId="7" fillId="0" borderId="9" xfId="3" applyFont="1" applyBorder="1" applyAlignment="1">
      <alignment horizontal="left" vertical="center" wrapText="1" indent="2"/>
    </xf>
    <xf numFmtId="0" fontId="11" fillId="24" borderId="9" xfId="3" applyFont="1" applyFill="1" applyBorder="1" applyAlignment="1">
      <alignment horizontal="center" vertical="center" wrapText="1"/>
    </xf>
    <xf numFmtId="0" fontId="4" fillId="0" borderId="9" xfId="3" applyBorder="1" applyAlignment="1">
      <alignment horizontal="left" vertical="center" wrapText="1" indent="3"/>
    </xf>
    <xf numFmtId="0" fontId="57" fillId="0" borderId="9" xfId="3" applyFont="1" applyBorder="1" applyAlignment="1">
      <alignment horizontal="left" vertical="center" wrapText="1" indent="4"/>
    </xf>
    <xf numFmtId="0" fontId="80" fillId="10" borderId="0" xfId="3" applyFont="1" applyFill="1"/>
    <xf numFmtId="0" fontId="170" fillId="10" borderId="0" xfId="3" applyFont="1" applyFill="1" applyAlignment="1">
      <alignment horizontal="left"/>
    </xf>
    <xf numFmtId="0" fontId="68" fillId="10" borderId="13" xfId="3" applyFont="1" applyFill="1" applyBorder="1" applyAlignment="1">
      <alignment vertical="center" wrapText="1"/>
    </xf>
    <xf numFmtId="0" fontId="80" fillId="10" borderId="9" xfId="3" applyFont="1" applyFill="1" applyBorder="1" applyAlignment="1">
      <alignment horizontal="center"/>
    </xf>
    <xf numFmtId="0" fontId="68" fillId="10" borderId="14" xfId="3" applyFont="1" applyFill="1" applyBorder="1" applyAlignment="1">
      <alignment vertical="center" wrapText="1"/>
    </xf>
    <xf numFmtId="0" fontId="173" fillId="10" borderId="4" xfId="3" applyFont="1" applyFill="1" applyBorder="1" applyAlignment="1">
      <alignment vertical="center" wrapText="1"/>
    </xf>
    <xf numFmtId="0" fontId="80" fillId="10" borderId="13" xfId="3" applyFont="1" applyFill="1" applyBorder="1" applyAlignment="1">
      <alignment vertical="center" wrapText="1"/>
    </xf>
    <xf numFmtId="0" fontId="80" fillId="10" borderId="1" xfId="3" applyFont="1" applyFill="1" applyBorder="1" applyAlignment="1">
      <alignment vertical="center" wrapText="1"/>
    </xf>
    <xf numFmtId="0" fontId="80" fillId="10" borderId="14" xfId="3" applyFont="1" applyFill="1" applyBorder="1" applyAlignment="1">
      <alignment vertical="center" wrapText="1"/>
    </xf>
    <xf numFmtId="0" fontId="174" fillId="10" borderId="14" xfId="3" applyFont="1" applyFill="1" applyBorder="1" applyAlignment="1">
      <alignment vertical="center" wrapText="1"/>
    </xf>
    <xf numFmtId="0" fontId="51" fillId="10" borderId="1" xfId="3" applyFont="1" applyFill="1" applyBorder="1" applyAlignment="1">
      <alignment horizontal="center" vertical="center" wrapText="1"/>
    </xf>
    <xf numFmtId="0" fontId="80" fillId="10" borderId="9" xfId="3" applyFont="1" applyFill="1" applyBorder="1"/>
    <xf numFmtId="0" fontId="68" fillId="10" borderId="9" xfId="3" applyFont="1" applyFill="1" applyBorder="1" applyAlignment="1">
      <alignment horizontal="left" vertical="center" wrapText="1"/>
    </xf>
    <xf numFmtId="0" fontId="80" fillId="10" borderId="9" xfId="3" applyFont="1" applyFill="1" applyBorder="1" applyAlignment="1">
      <alignment horizontal="left" vertical="center" indent="1"/>
    </xf>
    <xf numFmtId="0" fontId="116" fillId="10" borderId="9" xfId="3" applyFont="1" applyFill="1" applyBorder="1" applyAlignment="1">
      <alignment horizontal="left" vertical="center" indent="3"/>
    </xf>
    <xf numFmtId="0" fontId="116" fillId="10" borderId="9" xfId="3" applyFont="1" applyFill="1" applyBorder="1" applyAlignment="1">
      <alignment horizontal="left" vertical="center" wrapText="1" indent="3"/>
    </xf>
    <xf numFmtId="0" fontId="175" fillId="10" borderId="0" xfId="3" applyFont="1" applyFill="1"/>
    <xf numFmtId="0" fontId="51" fillId="10" borderId="9" xfId="3" applyFont="1" applyFill="1" applyBorder="1" applyAlignment="1">
      <alignment horizontal="left" vertical="center" indent="1"/>
    </xf>
    <xf numFmtId="0" fontId="51" fillId="10" borderId="0" xfId="3" applyFont="1" applyFill="1"/>
    <xf numFmtId="0" fontId="108" fillId="10" borderId="9" xfId="3" applyFont="1" applyFill="1" applyBorder="1" applyAlignment="1">
      <alignment horizontal="left" vertical="center" wrapText="1"/>
    </xf>
    <xf numFmtId="0" fontId="51" fillId="10" borderId="9" xfId="3" applyFont="1" applyFill="1" applyBorder="1" applyAlignment="1">
      <alignment horizontal="left" vertical="center" wrapText="1" indent="1"/>
    </xf>
    <xf numFmtId="0" fontId="51" fillId="10" borderId="9" xfId="3" applyFont="1" applyFill="1" applyBorder="1" applyAlignment="1">
      <alignment horizontal="left" vertical="center"/>
    </xf>
    <xf numFmtId="0" fontId="51" fillId="10" borderId="3" xfId="3" applyFont="1" applyFill="1" applyBorder="1" applyAlignment="1">
      <alignment horizontal="left" vertical="center"/>
    </xf>
    <xf numFmtId="0" fontId="80" fillId="10" borderId="0" xfId="3" applyFont="1" applyFill="1" applyAlignment="1">
      <alignment horizontal="center" vertical="center"/>
    </xf>
    <xf numFmtId="0" fontId="80" fillId="10" borderId="0" xfId="3" applyFont="1" applyFill="1" applyAlignment="1">
      <alignment vertical="center"/>
    </xf>
    <xf numFmtId="0" fontId="155" fillId="10" borderId="0" xfId="3" applyFont="1" applyFill="1"/>
    <xf numFmtId="0" fontId="80" fillId="10" borderId="0" xfId="3" applyFont="1" applyFill="1" applyAlignment="1">
      <alignment vertical="center" wrapText="1"/>
    </xf>
    <xf numFmtId="0" fontId="80" fillId="10" borderId="0" xfId="3" applyFont="1" applyFill="1" applyAlignment="1">
      <alignment wrapText="1"/>
    </xf>
    <xf numFmtId="0" fontId="177" fillId="10" borderId="0" xfId="3" applyFont="1" applyFill="1" applyAlignment="1">
      <alignment horizontal="center" vertical="center" wrapText="1"/>
    </xf>
    <xf numFmtId="0" fontId="177" fillId="10" borderId="14" xfId="3" applyFont="1" applyFill="1" applyBorder="1" applyAlignment="1">
      <alignment horizontal="center" vertical="center" wrapText="1"/>
    </xf>
    <xf numFmtId="0" fontId="80" fillId="10" borderId="15" xfId="3" applyFont="1" applyFill="1" applyBorder="1" applyAlignment="1">
      <alignment vertical="center" wrapText="1"/>
    </xf>
    <xf numFmtId="0" fontId="177" fillId="10" borderId="15" xfId="3" applyFont="1" applyFill="1" applyBorder="1" applyAlignment="1">
      <alignment horizontal="center" vertical="center" wrapText="1"/>
    </xf>
    <xf numFmtId="0" fontId="177" fillId="10" borderId="9" xfId="3" applyFont="1" applyFill="1" applyBorder="1" applyAlignment="1">
      <alignment horizontal="center" vertical="center" wrapText="1"/>
    </xf>
    <xf numFmtId="0" fontId="177" fillId="10" borderId="15" xfId="3" applyFont="1" applyFill="1" applyBorder="1" applyAlignment="1">
      <alignment vertical="center" wrapText="1"/>
    </xf>
    <xf numFmtId="0" fontId="80" fillId="10" borderId="9" xfId="3" applyFont="1" applyFill="1" applyBorder="1" applyAlignment="1">
      <alignment wrapText="1"/>
    </xf>
    <xf numFmtId="0" fontId="108" fillId="10" borderId="15" xfId="3" applyFont="1" applyFill="1" applyBorder="1" applyAlignment="1">
      <alignment vertical="center" wrapText="1"/>
    </xf>
    <xf numFmtId="0" fontId="51" fillId="10" borderId="9" xfId="3" applyFont="1" applyFill="1" applyBorder="1" applyAlignment="1">
      <alignment horizontal="left" indent="1"/>
    </xf>
    <xf numFmtId="0" fontId="51" fillId="10" borderId="15" xfId="3" applyFont="1" applyFill="1" applyBorder="1" applyAlignment="1">
      <alignment horizontal="left" indent="1"/>
    </xf>
    <xf numFmtId="0" fontId="177" fillId="20" borderId="15" xfId="3" applyFont="1" applyFill="1" applyBorder="1" applyAlignment="1">
      <alignment horizontal="center" vertical="center" wrapText="1"/>
    </xf>
    <xf numFmtId="0" fontId="178" fillId="10" borderId="0" xfId="3" applyFont="1" applyFill="1" applyAlignment="1">
      <alignment horizontal="left"/>
    </xf>
    <xf numFmtId="0" fontId="51" fillId="10" borderId="9" xfId="3" applyFont="1" applyFill="1" applyBorder="1" applyAlignment="1">
      <alignment horizontal="center"/>
    </xf>
    <xf numFmtId="0" fontId="181" fillId="10" borderId="9" xfId="3" applyFont="1" applyFill="1" applyBorder="1" applyAlignment="1">
      <alignment horizontal="center" vertical="center" wrapText="1"/>
    </xf>
    <xf numFmtId="0" fontId="51" fillId="10" borderId="13" xfId="3" applyFont="1" applyFill="1" applyBorder="1" applyAlignment="1">
      <alignment vertical="center"/>
    </xf>
    <xf numFmtId="0" fontId="181" fillId="10" borderId="13" xfId="3" applyFont="1" applyFill="1" applyBorder="1" applyAlignment="1">
      <alignment vertical="center" wrapText="1"/>
    </xf>
    <xf numFmtId="0" fontId="182" fillId="10" borderId="9" xfId="3" applyFont="1" applyFill="1" applyBorder="1" applyAlignment="1">
      <alignment vertical="center" wrapText="1"/>
    </xf>
    <xf numFmtId="0" fontId="182" fillId="10" borderId="9" xfId="3" applyFont="1" applyFill="1" applyBorder="1" applyAlignment="1">
      <alignment horizontal="center" vertical="center" wrapText="1"/>
    </xf>
    <xf numFmtId="0" fontId="181" fillId="10" borderId="9" xfId="3" applyFont="1" applyFill="1" applyBorder="1" applyAlignment="1">
      <alignment horizontal="left" vertical="center" wrapText="1"/>
    </xf>
    <xf numFmtId="0" fontId="181" fillId="0" borderId="9" xfId="3" applyFont="1" applyBorder="1" applyAlignment="1">
      <alignment horizontal="left" vertical="center" wrapText="1"/>
    </xf>
    <xf numFmtId="0" fontId="182" fillId="0" borderId="9" xfId="3" applyFont="1" applyBorder="1" applyAlignment="1">
      <alignment vertical="center" wrapText="1"/>
    </xf>
    <xf numFmtId="0" fontId="182" fillId="0" borderId="9" xfId="3" applyFont="1" applyBorder="1" applyAlignment="1">
      <alignment horizontal="center" vertical="center" wrapText="1"/>
    </xf>
    <xf numFmtId="0" fontId="51" fillId="10" borderId="9" xfId="3" applyFont="1" applyFill="1" applyBorder="1" applyAlignment="1">
      <alignment vertical="center"/>
    </xf>
    <xf numFmtId="0" fontId="35" fillId="10" borderId="9" xfId="3" applyFont="1" applyFill="1" applyBorder="1"/>
    <xf numFmtId="0" fontId="35" fillId="10" borderId="9" xfId="3" applyFont="1" applyFill="1" applyBorder="1" applyAlignment="1">
      <alignment horizontal="center" vertical="center"/>
    </xf>
    <xf numFmtId="0" fontId="35" fillId="10" borderId="0" xfId="3" applyFont="1" applyFill="1" applyAlignment="1">
      <alignment horizontal="center" vertical="center"/>
    </xf>
    <xf numFmtId="0" fontId="35" fillId="10" borderId="0" xfId="3" applyFont="1" applyFill="1"/>
    <xf numFmtId="0" fontId="4" fillId="0" borderId="15" xfId="3" applyBorder="1" applyAlignment="1">
      <alignment vertical="center" wrapText="1"/>
    </xf>
    <xf numFmtId="0" fontId="4" fillId="10" borderId="9" xfId="3" applyFill="1" applyBorder="1" applyAlignment="1">
      <alignment horizontal="center"/>
    </xf>
    <xf numFmtId="0" fontId="10" fillId="10" borderId="15" xfId="3" applyFont="1" applyFill="1" applyBorder="1" applyAlignment="1">
      <alignment horizontal="center" vertical="center" wrapText="1"/>
    </xf>
    <xf numFmtId="0" fontId="10" fillId="0" borderId="14" xfId="3" applyFont="1" applyBorder="1" applyAlignment="1">
      <alignment horizontal="center" vertical="center" wrapText="1"/>
    </xf>
    <xf numFmtId="0" fontId="10" fillId="10" borderId="14" xfId="3" applyFont="1" applyFill="1" applyBorder="1" applyAlignment="1">
      <alignment horizontal="center" vertical="center" wrapText="1"/>
    </xf>
    <xf numFmtId="0" fontId="4" fillId="10" borderId="9" xfId="3" applyFill="1" applyBorder="1"/>
    <xf numFmtId="0" fontId="10" fillId="10" borderId="9" xfId="3" applyFont="1" applyFill="1" applyBorder="1" applyAlignment="1">
      <alignment horizontal="center"/>
    </xf>
    <xf numFmtId="0" fontId="10" fillId="0" borderId="9" xfId="3" applyFont="1" applyBorder="1" applyAlignment="1">
      <alignment horizontal="center"/>
    </xf>
    <xf numFmtId="0" fontId="51" fillId="10" borderId="9" xfId="3" applyFont="1" applyFill="1" applyBorder="1" applyAlignment="1">
      <alignment horizontal="center" vertical="center"/>
    </xf>
    <xf numFmtId="0" fontId="51" fillId="10" borderId="13" xfId="3" applyFont="1" applyFill="1" applyBorder="1" applyAlignment="1">
      <alignment horizontal="center" vertical="center"/>
    </xf>
    <xf numFmtId="0" fontId="51" fillId="0" borderId="13" xfId="3" applyFont="1" applyBorder="1" applyAlignment="1">
      <alignment horizontal="center" vertical="center"/>
    </xf>
    <xf numFmtId="0" fontId="51" fillId="10" borderId="14" xfId="3" applyFont="1" applyFill="1" applyBorder="1" applyAlignment="1">
      <alignment vertical="center" wrapText="1"/>
    </xf>
    <xf numFmtId="0" fontId="80" fillId="0" borderId="10" xfId="3" applyFont="1" applyBorder="1" applyAlignment="1">
      <alignment horizontal="center" vertical="center" wrapText="1"/>
    </xf>
    <xf numFmtId="0" fontId="175" fillId="10" borderId="15" xfId="3" applyFont="1" applyFill="1" applyBorder="1"/>
    <xf numFmtId="0" fontId="80" fillId="0" borderId="9" xfId="3" applyFont="1" applyBorder="1" applyAlignment="1">
      <alignment vertical="center" wrapText="1"/>
    </xf>
    <xf numFmtId="0" fontId="51" fillId="10" borderId="9" xfId="3" applyFont="1" applyFill="1" applyBorder="1"/>
    <xf numFmtId="0" fontId="51" fillId="0" borderId="9" xfId="3" applyFont="1" applyBorder="1"/>
    <xf numFmtId="4" fontId="7" fillId="0" borderId="0" xfId="3" applyNumberFormat="1" applyFont="1"/>
    <xf numFmtId="3" fontId="7" fillId="0" borderId="0" xfId="3" applyNumberFormat="1" applyFont="1"/>
    <xf numFmtId="3" fontId="68" fillId="0" borderId="9" xfId="3" applyNumberFormat="1" applyFont="1" applyBorder="1" applyAlignment="1">
      <alignment vertical="center"/>
    </xf>
    <xf numFmtId="0" fontId="4" fillId="0" borderId="0" xfId="3" quotePrefix="1"/>
    <xf numFmtId="3" fontId="0" fillId="0" borderId="0" xfId="0" applyNumberFormat="1"/>
    <xf numFmtId="4" fontId="158" fillId="0" borderId="33" xfId="3" applyNumberFormat="1" applyFont="1" applyBorder="1" applyAlignment="1">
      <alignment horizontal="center" vertical="center" wrapText="1"/>
    </xf>
    <xf numFmtId="4" fontId="157" fillId="0" borderId="33" xfId="3" applyNumberFormat="1" applyFont="1" applyBorder="1" applyAlignment="1">
      <alignment vertical="center" wrapText="1"/>
    </xf>
    <xf numFmtId="0" fontId="169" fillId="0" borderId="9" xfId="0" applyFont="1" applyBorder="1" applyAlignment="1">
      <alignment horizontal="justify" vertical="top" wrapText="1"/>
    </xf>
    <xf numFmtId="4" fontId="155" fillId="10" borderId="9" xfId="3" applyNumberFormat="1" applyFont="1" applyFill="1" applyBorder="1" applyAlignment="1">
      <alignment vertical="center" wrapText="1"/>
    </xf>
    <xf numFmtId="0" fontId="80" fillId="10" borderId="9" xfId="3" applyFont="1" applyFill="1" applyBorder="1" applyAlignment="1">
      <alignment vertical="center" wrapText="1"/>
    </xf>
    <xf numFmtId="0" fontId="116" fillId="10" borderId="9" xfId="3" applyFont="1" applyFill="1" applyBorder="1" applyAlignment="1">
      <alignment vertical="center" wrapText="1"/>
    </xf>
    <xf numFmtId="4" fontId="155" fillId="10" borderId="9" xfId="3" applyNumberFormat="1" applyFont="1" applyFill="1" applyBorder="1" applyAlignment="1">
      <alignment vertical="center"/>
    </xf>
    <xf numFmtId="4" fontId="116" fillId="10" borderId="9" xfId="3" applyNumberFormat="1" applyFont="1" applyFill="1" applyBorder="1" applyAlignment="1">
      <alignment vertical="center"/>
    </xf>
    <xf numFmtId="4" fontId="80" fillId="10" borderId="9" xfId="3" applyNumberFormat="1" applyFont="1" applyFill="1" applyBorder="1" applyAlignment="1">
      <alignment vertical="center"/>
    </xf>
    <xf numFmtId="4" fontId="116" fillId="10" borderId="9" xfId="3" applyNumberFormat="1" applyFont="1" applyFill="1" applyBorder="1" applyAlignment="1">
      <alignment vertical="center" wrapText="1"/>
    </xf>
    <xf numFmtId="4" fontId="183" fillId="10" borderId="9" xfId="3" applyNumberFormat="1" applyFont="1" applyFill="1" applyBorder="1" applyAlignment="1">
      <alignment vertical="center"/>
    </xf>
    <xf numFmtId="0" fontId="175" fillId="0" borderId="9" xfId="3" applyFont="1" applyBorder="1"/>
    <xf numFmtId="0" fontId="175" fillId="10" borderId="9" xfId="3" applyFont="1" applyFill="1" applyBorder="1"/>
    <xf numFmtId="4" fontId="183" fillId="10" borderId="9" xfId="3" applyNumberFormat="1" applyFont="1" applyFill="1" applyBorder="1" applyAlignment="1">
      <alignment vertical="center" wrapText="1"/>
    </xf>
    <xf numFmtId="0" fontId="175" fillId="20" borderId="9" xfId="3" applyFont="1" applyFill="1" applyBorder="1" applyAlignment="1">
      <alignment vertical="center" wrapText="1"/>
    </xf>
    <xf numFmtId="0" fontId="176" fillId="20" borderId="9" xfId="3" applyFont="1" applyFill="1" applyBorder="1" applyAlignment="1">
      <alignment vertical="center" wrapText="1"/>
    </xf>
    <xf numFmtId="0" fontId="176" fillId="10" borderId="9" xfId="3" applyFont="1" applyFill="1" applyBorder="1" applyAlignment="1">
      <alignment vertical="center" wrapText="1"/>
    </xf>
    <xf numFmtId="4" fontId="175" fillId="10" borderId="9" xfId="3" applyNumberFormat="1" applyFont="1" applyFill="1" applyBorder="1" applyAlignment="1">
      <alignment vertical="center"/>
    </xf>
    <xf numFmtId="0" fontId="175" fillId="20" borderId="9" xfId="3" applyFont="1" applyFill="1" applyBorder="1"/>
    <xf numFmtId="2" fontId="116" fillId="10" borderId="9" xfId="3" applyNumberFormat="1" applyFont="1" applyFill="1" applyBorder="1" applyAlignment="1">
      <alignment vertical="center" wrapText="1"/>
    </xf>
    <xf numFmtId="2" fontId="80" fillId="10" borderId="9" xfId="3" applyNumberFormat="1" applyFont="1" applyFill="1" applyBorder="1"/>
    <xf numFmtId="2" fontId="175" fillId="10" borderId="9" xfId="3" applyNumberFormat="1" applyFont="1" applyFill="1" applyBorder="1"/>
    <xf numFmtId="2" fontId="176" fillId="10" borderId="9" xfId="3" applyNumberFormat="1" applyFont="1" applyFill="1" applyBorder="1" applyAlignment="1">
      <alignment vertical="center" wrapText="1"/>
    </xf>
    <xf numFmtId="0" fontId="51" fillId="10" borderId="0" xfId="3" applyFont="1" applyFill="1" applyAlignment="1">
      <alignment wrapText="1"/>
    </xf>
    <xf numFmtId="0" fontId="184" fillId="10" borderId="0" xfId="3" applyFont="1" applyFill="1" applyAlignment="1">
      <alignment vertical="top" wrapText="1"/>
    </xf>
    <xf numFmtId="0" fontId="80" fillId="10" borderId="0" xfId="3" applyFont="1" applyFill="1" applyAlignment="1">
      <alignment vertical="top" wrapText="1"/>
    </xf>
    <xf numFmtId="0" fontId="185" fillId="10" borderId="0" xfId="3" applyFont="1" applyFill="1"/>
    <xf numFmtId="0" fontId="2" fillId="0" borderId="1" xfId="1" applyBorder="1"/>
    <xf numFmtId="0" fontId="2" fillId="0" borderId="2" xfId="1" applyBorder="1"/>
    <xf numFmtId="0" fontId="2" fillId="0" borderId="3" xfId="1" applyBorder="1"/>
    <xf numFmtId="0" fontId="3" fillId="0" borderId="6" xfId="2" applyBorder="1" applyAlignment="1">
      <alignment horizontal="left" vertical="center"/>
    </xf>
    <xf numFmtId="0" fontId="3" fillId="0" borderId="7" xfId="2" applyBorder="1" applyAlignment="1">
      <alignment horizontal="left" vertical="center"/>
    </xf>
    <xf numFmtId="0" fontId="3" fillId="0" borderId="8" xfId="2" applyBorder="1" applyAlignment="1">
      <alignment horizontal="left" vertical="center"/>
    </xf>
    <xf numFmtId="0" fontId="3" fillId="0" borderId="1" xfId="2" applyBorder="1"/>
    <xf numFmtId="0" fontId="3" fillId="0" borderId="2" xfId="2" applyBorder="1"/>
    <xf numFmtId="0" fontId="3" fillId="0" borderId="3" xfId="2" applyBorder="1"/>
    <xf numFmtId="0" fontId="3" fillId="0" borderId="4" xfId="2" applyBorder="1" applyAlignment="1">
      <alignment horizontal="left" vertical="center"/>
    </xf>
    <xf numFmtId="0" fontId="3" fillId="0" borderId="0" xfId="2" applyBorder="1" applyAlignment="1">
      <alignment horizontal="left" vertical="center"/>
    </xf>
    <xf numFmtId="0" fontId="3" fillId="0" borderId="5" xfId="2" applyBorder="1" applyAlignment="1">
      <alignment horizontal="left" vertical="center"/>
    </xf>
    <xf numFmtId="0" fontId="3" fillId="0" borderId="10" xfId="2" applyBorder="1"/>
    <xf numFmtId="0" fontId="3" fillId="0" borderId="11" xfId="2" applyBorder="1"/>
    <xf numFmtId="0" fontId="3" fillId="0" borderId="12" xfId="2" applyBorder="1"/>
    <xf numFmtId="0" fontId="2" fillId="0" borderId="4" xfId="1" applyBorder="1" applyAlignment="1">
      <alignment horizontal="left" vertical="center"/>
    </xf>
    <xf numFmtId="0" fontId="2" fillId="0" borderId="0" xfId="1" applyBorder="1" applyAlignment="1">
      <alignment horizontal="left" vertical="center"/>
    </xf>
    <xf numFmtId="0" fontId="2" fillId="0" borderId="5" xfId="1" applyBorder="1" applyAlignment="1">
      <alignment horizontal="left" vertical="center"/>
    </xf>
    <xf numFmtId="0" fontId="3" fillId="0" borderId="6" xfId="2" applyFill="1" applyBorder="1" applyAlignment="1">
      <alignment horizontal="left" vertical="center"/>
    </xf>
    <xf numFmtId="0" fontId="3" fillId="0" borderId="7" xfId="2" applyFill="1" applyBorder="1" applyAlignment="1">
      <alignment horizontal="left" vertical="center"/>
    </xf>
    <xf numFmtId="0" fontId="3" fillId="0" borderId="8" xfId="2" applyFill="1" applyBorder="1" applyAlignment="1">
      <alignment horizontal="left" vertical="center"/>
    </xf>
    <xf numFmtId="0" fontId="3" fillId="0" borderId="1" xfId="2" applyBorder="1" applyAlignment="1"/>
    <xf numFmtId="0" fontId="3" fillId="0" borderId="2" xfId="2" applyBorder="1" applyAlignment="1"/>
    <xf numFmtId="0" fontId="3" fillId="0" borderId="3" xfId="2" applyBorder="1" applyAlignment="1"/>
    <xf numFmtId="0" fontId="7" fillId="0" borderId="0" xfId="3" applyFont="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8" fillId="4" borderId="10" xfId="3" applyFont="1" applyFill="1" applyBorder="1" applyAlignment="1">
      <alignment horizontal="left" vertical="center" wrapText="1"/>
    </xf>
    <xf numFmtId="0" fontId="8" fillId="4" borderId="11"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15" fillId="3" borderId="10" xfId="3" applyFont="1" applyFill="1" applyBorder="1" applyAlignment="1">
      <alignment horizontal="left" vertical="center" wrapText="1"/>
    </xf>
    <xf numFmtId="0" fontId="15" fillId="3" borderId="11" xfId="3" applyFont="1" applyFill="1" applyBorder="1" applyAlignment="1">
      <alignment horizontal="left" vertical="center" wrapText="1"/>
    </xf>
    <xf numFmtId="0" fontId="15" fillId="3" borderId="12" xfId="3" applyFont="1" applyFill="1" applyBorder="1" applyAlignment="1">
      <alignment horizontal="left" vertical="center" wrapText="1"/>
    </xf>
    <xf numFmtId="0" fontId="11" fillId="3" borderId="10"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5" fillId="4" borderId="10" xfId="3" applyFont="1" applyFill="1" applyBorder="1" applyAlignment="1">
      <alignment horizontal="left" vertical="center" wrapText="1"/>
    </xf>
    <xf numFmtId="0" fontId="15" fillId="4" borderId="11" xfId="3" applyFont="1" applyFill="1" applyBorder="1" applyAlignment="1">
      <alignment horizontal="left" vertical="center" wrapText="1"/>
    </xf>
    <xf numFmtId="0" fontId="15" fillId="4" borderId="12" xfId="3" applyFont="1" applyFill="1" applyBorder="1" applyAlignment="1">
      <alignment horizontal="left" vertical="center" wrapText="1"/>
    </xf>
    <xf numFmtId="0" fontId="7" fillId="0" borderId="9" xfId="5" quotePrefix="1" applyFont="1" applyBorder="1" applyAlignment="1">
      <alignment horizontal="center" vertical="center"/>
    </xf>
    <xf numFmtId="3" fontId="7" fillId="0" borderId="9" xfId="8" applyFont="1" applyFill="1" applyAlignment="1">
      <alignment horizontal="center" vertical="center"/>
      <protection locked="0"/>
    </xf>
    <xf numFmtId="0" fontId="32" fillId="0" borderId="0" xfId="3" applyFont="1" applyAlignment="1">
      <alignment horizontal="justify" vertical="center" wrapText="1"/>
    </xf>
    <xf numFmtId="0" fontId="31" fillId="0" borderId="0" xfId="3" applyFont="1" applyAlignment="1">
      <alignment horizontal="justify" vertical="center" wrapText="1"/>
    </xf>
    <xf numFmtId="0" fontId="29" fillId="0" borderId="0" xfId="3" applyFont="1" applyAlignment="1">
      <alignment horizontal="justify" vertical="center" wrapText="1"/>
    </xf>
    <xf numFmtId="0" fontId="4" fillId="7" borderId="9" xfId="3" applyFill="1" applyBorder="1" applyAlignment="1">
      <alignment horizontal="center" vertical="center" wrapText="1"/>
    </xf>
    <xf numFmtId="0" fontId="4" fillId="0" borderId="9" xfId="3" applyBorder="1" applyAlignment="1">
      <alignment horizontal="center" vertical="center" wrapText="1"/>
    </xf>
    <xf numFmtId="0" fontId="11" fillId="0" borderId="0" xfId="3" applyFont="1" applyAlignment="1">
      <alignment horizontal="justify" vertical="center" wrapText="1"/>
    </xf>
    <xf numFmtId="0" fontId="4" fillId="0" borderId="0" xfId="3" applyAlignment="1">
      <alignment horizontal="justify" vertical="center" wrapText="1"/>
    </xf>
    <xf numFmtId="0" fontId="30" fillId="0" borderId="0" xfId="3" applyFont="1" applyAlignment="1">
      <alignment horizontal="justify" vertical="center" wrapText="1"/>
    </xf>
    <xf numFmtId="0" fontId="4" fillId="0" borderId="9" xfId="3" applyBorder="1" applyAlignment="1">
      <alignment horizontal="center" vertical="center"/>
    </xf>
    <xf numFmtId="0" fontId="4" fillId="0" borderId="10" xfId="3" applyBorder="1" applyAlignment="1">
      <alignment horizontal="center" vertical="center"/>
    </xf>
    <xf numFmtId="0" fontId="4" fillId="0" borderId="11" xfId="3" applyBorder="1" applyAlignment="1">
      <alignment horizontal="center" vertical="center"/>
    </xf>
    <xf numFmtId="0" fontId="4" fillId="0" borderId="12" xfId="3" applyBorder="1" applyAlignment="1">
      <alignment horizontal="center" vertical="center"/>
    </xf>
    <xf numFmtId="0" fontId="40" fillId="0" borderId="10" xfId="3" applyFont="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1" fillId="10" borderId="10" xfId="3" applyFont="1" applyFill="1" applyBorder="1" applyAlignment="1">
      <alignment horizontal="center" vertical="center" wrapText="1"/>
    </xf>
    <xf numFmtId="0" fontId="41" fillId="10" borderId="12" xfId="3" applyFont="1" applyFill="1" applyBorder="1" applyAlignment="1">
      <alignment horizontal="center" vertical="center" wrapText="1"/>
    </xf>
    <xf numFmtId="0" fontId="42" fillId="0" borderId="1" xfId="3" applyFont="1" applyBorder="1" applyAlignment="1">
      <alignment horizontal="center" vertical="center" wrapText="1"/>
    </xf>
    <xf numFmtId="0" fontId="43" fillId="0" borderId="15" xfId="3" applyFont="1" applyBorder="1" applyAlignment="1">
      <alignment horizontal="center" vertical="center" wrapText="1"/>
    </xf>
    <xf numFmtId="0" fontId="26" fillId="4" borderId="10" xfId="3" applyFont="1" applyFill="1" applyBorder="1" applyAlignment="1">
      <alignment horizontal="center" vertical="center"/>
    </xf>
    <xf numFmtId="0" fontId="26" fillId="4" borderId="11" xfId="3" applyFont="1" applyFill="1" applyBorder="1" applyAlignment="1">
      <alignment horizontal="center" vertical="center"/>
    </xf>
    <xf numFmtId="0" fontId="26" fillId="4" borderId="12" xfId="3" applyFont="1" applyFill="1" applyBorder="1" applyAlignment="1">
      <alignment horizontal="center" vertical="center"/>
    </xf>
    <xf numFmtId="0" fontId="49" fillId="4" borderId="10" xfId="3" applyFont="1" applyFill="1" applyBorder="1" applyAlignment="1">
      <alignment horizontal="center" vertical="center"/>
    </xf>
    <xf numFmtId="0" fontId="49" fillId="4" borderId="11" xfId="3" applyFont="1" applyFill="1" applyBorder="1" applyAlignment="1">
      <alignment horizontal="center" vertical="center"/>
    </xf>
    <xf numFmtId="0" fontId="49" fillId="4" borderId="12" xfId="3" applyFont="1" applyFill="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lignment horizontal="left" vertical="center" wrapText="1"/>
    </xf>
    <xf numFmtId="0" fontId="6" fillId="0" borderId="14" xfId="3" applyFont="1" applyBorder="1" applyAlignment="1">
      <alignment horizontal="left" vertical="center" wrapText="1"/>
    </xf>
    <xf numFmtId="0" fontId="6" fillId="0" borderId="15" xfId="3" applyFont="1" applyBorder="1" applyAlignment="1">
      <alignment horizontal="left"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3" fontId="80" fillId="0" borderId="13" xfId="3" applyNumberFormat="1" applyFont="1" applyBorder="1" applyAlignment="1">
      <alignment horizontal="center" vertical="center"/>
    </xf>
    <xf numFmtId="3" fontId="80" fillId="0" borderId="15" xfId="3" applyNumberFormat="1" applyFont="1" applyBorder="1" applyAlignment="1">
      <alignment horizontal="center" vertical="center"/>
    </xf>
    <xf numFmtId="0" fontId="26" fillId="4" borderId="10" xfId="3" applyFont="1" applyFill="1" applyBorder="1" applyAlignment="1">
      <alignment horizontal="center" vertical="center" wrapText="1"/>
    </xf>
    <xf numFmtId="0" fontId="26" fillId="4" borderId="11" xfId="3" applyFont="1" applyFill="1" applyBorder="1" applyAlignment="1">
      <alignment horizontal="center" vertical="center" wrapText="1"/>
    </xf>
    <xf numFmtId="0" fontId="26" fillId="4" borderId="12" xfId="3" applyFont="1" applyFill="1" applyBorder="1" applyAlignment="1">
      <alignment horizontal="center" vertical="center" wrapText="1"/>
    </xf>
    <xf numFmtId="0" fontId="14" fillId="0" borderId="0" xfId="3" applyFont="1" applyAlignment="1">
      <alignment vertical="center" wrapText="1"/>
    </xf>
    <xf numFmtId="0" fontId="15" fillId="9" borderId="10" xfId="3" applyFont="1" applyFill="1" applyBorder="1" applyAlignment="1">
      <alignment horizontal="center" vertical="center" wrapText="1"/>
    </xf>
    <xf numFmtId="0" fontId="15" fillId="9" borderId="11" xfId="3" applyFont="1" applyFill="1" applyBorder="1" applyAlignment="1">
      <alignment horizontal="center" vertical="center" wrapText="1"/>
    </xf>
    <xf numFmtId="0" fontId="15" fillId="9" borderId="12" xfId="3" applyFont="1" applyFill="1" applyBorder="1" applyAlignment="1">
      <alignment horizontal="center" vertical="center" wrapText="1"/>
    </xf>
    <xf numFmtId="0" fontId="14" fillId="0" borderId="9" xfId="3" applyFont="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xf>
    <xf numFmtId="0" fontId="10" fillId="7" borderId="13" xfId="3" applyFont="1" applyFill="1" applyBorder="1" applyAlignment="1">
      <alignment horizontal="center" vertical="center" wrapText="1"/>
    </xf>
    <xf numFmtId="0" fontId="10" fillId="7" borderId="14"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3" xfId="3" applyFont="1" applyFill="1" applyBorder="1" applyAlignment="1">
      <alignment horizontal="center" vertical="center" wrapText="1"/>
    </xf>
    <xf numFmtId="0" fontId="10" fillId="7" borderId="6" xfId="3" applyFont="1" applyFill="1" applyBorder="1" applyAlignment="1">
      <alignment horizontal="center" vertical="center" wrapText="1"/>
    </xf>
    <xf numFmtId="0" fontId="10" fillId="7" borderId="8" xfId="3" applyFont="1" applyFill="1" applyBorder="1" applyAlignment="1">
      <alignment horizontal="center" vertical="center" wrapText="1"/>
    </xf>
    <xf numFmtId="0" fontId="10" fillId="7" borderId="2" xfId="3" applyFont="1" applyFill="1" applyBorder="1" applyAlignment="1">
      <alignment horizontal="center" vertical="center" wrapText="1"/>
    </xf>
    <xf numFmtId="0" fontId="10" fillId="7" borderId="7" xfId="3" applyFont="1" applyFill="1" applyBorder="1" applyAlignment="1">
      <alignment horizontal="center" vertical="center" wrapText="1"/>
    </xf>
    <xf numFmtId="0" fontId="10" fillId="7" borderId="5" xfId="3" applyFont="1" applyFill="1" applyBorder="1" applyAlignment="1">
      <alignment horizontal="center" vertical="center" wrapText="1"/>
    </xf>
    <xf numFmtId="0" fontId="8" fillId="14" borderId="10" xfId="3" applyFont="1" applyFill="1" applyBorder="1" applyAlignment="1">
      <alignment horizontal="center" vertical="center" wrapText="1"/>
    </xf>
    <xf numFmtId="0" fontId="8" fillId="14" borderId="11" xfId="3" applyFont="1" applyFill="1" applyBorder="1" applyAlignment="1">
      <alignment horizontal="center" vertical="center" wrapText="1"/>
    </xf>
    <xf numFmtId="0" fontId="8" fillId="14" borderId="12" xfId="3" applyFont="1" applyFill="1" applyBorder="1" applyAlignment="1">
      <alignment horizontal="center" vertical="center" wrapText="1"/>
    </xf>
    <xf numFmtId="0" fontId="11" fillId="14" borderId="10" xfId="3" applyFont="1" applyFill="1" applyBorder="1" applyAlignment="1">
      <alignment horizontal="center" vertical="center" wrapText="1"/>
    </xf>
    <xf numFmtId="0" fontId="11" fillId="14" borderId="11" xfId="3" applyFont="1" applyFill="1" applyBorder="1" applyAlignment="1">
      <alignment horizontal="center" vertical="center" wrapText="1"/>
    </xf>
    <xf numFmtId="0" fontId="11" fillId="14" borderId="12" xfId="3" applyFont="1" applyFill="1" applyBorder="1" applyAlignment="1">
      <alignment horizontal="center" vertical="center" wrapText="1"/>
    </xf>
    <xf numFmtId="0" fontId="11" fillId="14" borderId="10" xfId="3" applyFont="1" applyFill="1" applyBorder="1" applyAlignment="1">
      <alignment horizontal="center"/>
    </xf>
    <xf numFmtId="0" fontId="11" fillId="14" borderId="11" xfId="3" applyFont="1" applyFill="1" applyBorder="1" applyAlignment="1">
      <alignment horizontal="center"/>
    </xf>
    <xf numFmtId="0" fontId="11" fillId="14" borderId="12" xfId="3" applyFont="1" applyFill="1" applyBorder="1" applyAlignment="1">
      <alignment horizontal="center"/>
    </xf>
    <xf numFmtId="0" fontId="11" fillId="0" borderId="9" xfId="3" applyFont="1" applyBorder="1" applyAlignment="1">
      <alignment horizontal="center"/>
    </xf>
    <xf numFmtId="0" fontId="4" fillId="0" borderId="1" xfId="3" applyBorder="1" applyAlignment="1">
      <alignment horizontal="center"/>
    </xf>
    <xf numFmtId="0" fontId="4" fillId="0" borderId="3" xfId="3" applyBorder="1" applyAlignment="1">
      <alignment horizontal="center"/>
    </xf>
    <xf numFmtId="0" fontId="4" fillId="0" borderId="6" xfId="3" applyBorder="1" applyAlignment="1">
      <alignment horizontal="center"/>
    </xf>
    <xf numFmtId="0" fontId="4" fillId="0" borderId="8" xfId="3" applyBorder="1" applyAlignment="1">
      <alignment horizontal="center"/>
    </xf>
    <xf numFmtId="0" fontId="8" fillId="14" borderId="10" xfId="3" applyFont="1" applyFill="1" applyBorder="1" applyAlignment="1">
      <alignment horizontal="center"/>
    </xf>
    <xf numFmtId="0" fontId="8" fillId="14" borderId="11" xfId="3" applyFont="1" applyFill="1" applyBorder="1" applyAlignment="1">
      <alignment horizontal="center"/>
    </xf>
    <xf numFmtId="0" fontId="8" fillId="14" borderId="12" xfId="3" applyFont="1" applyFill="1" applyBorder="1" applyAlignment="1">
      <alignment horizontal="center"/>
    </xf>
    <xf numFmtId="0" fontId="53" fillId="0" borderId="0" xfId="3" applyFont="1" applyAlignment="1">
      <alignment horizontal="center" vertical="center" wrapText="1"/>
    </xf>
    <xf numFmtId="0" fontId="4" fillId="0" borderId="9" xfId="3" applyBorder="1" applyAlignment="1">
      <alignment horizontal="center"/>
    </xf>
    <xf numFmtId="0" fontId="57" fillId="0" borderId="9" xfId="3" applyFont="1" applyBorder="1" applyAlignment="1">
      <alignment horizontal="center" vertical="center" wrapText="1"/>
    </xf>
    <xf numFmtId="0" fontId="4" fillId="4" borderId="10" xfId="3" applyFill="1" applyBorder="1" applyAlignment="1">
      <alignment horizontal="left"/>
    </xf>
    <xf numFmtId="0" fontId="4" fillId="4" borderId="11" xfId="3" applyFill="1" applyBorder="1" applyAlignment="1">
      <alignment horizontal="left"/>
    </xf>
    <xf numFmtId="0" fontId="4" fillId="4" borderId="12" xfId="3" applyFill="1" applyBorder="1" applyAlignment="1">
      <alignment horizontal="left"/>
    </xf>
    <xf numFmtId="0" fontId="7" fillId="4" borderId="17" xfId="3" applyFont="1" applyFill="1" applyBorder="1" applyAlignment="1">
      <alignment horizontal="center" vertical="center"/>
    </xf>
    <xf numFmtId="3" fontId="80" fillId="7" borderId="13" xfId="3" applyNumberFormat="1" applyFont="1" applyFill="1" applyBorder="1" applyAlignment="1">
      <alignment vertical="center" wrapText="1"/>
    </xf>
    <xf numFmtId="3" fontId="80" fillId="7" borderId="15" xfId="3" applyNumberFormat="1" applyFont="1" applyFill="1" applyBorder="1" applyAlignment="1">
      <alignment vertical="center" wrapText="1"/>
    </xf>
    <xf numFmtId="0" fontId="14" fillId="7" borderId="9" xfId="3" applyFont="1" applyFill="1" applyBorder="1" applyAlignment="1">
      <alignment horizontal="center" vertical="center" wrapText="1"/>
    </xf>
    <xf numFmtId="0" fontId="62" fillId="7" borderId="9" xfId="3" applyFont="1" applyFill="1" applyBorder="1" applyAlignment="1">
      <alignment vertical="center" wrapText="1"/>
    </xf>
    <xf numFmtId="0" fontId="7" fillId="7" borderId="13" xfId="3" applyFont="1" applyFill="1" applyBorder="1" applyAlignment="1">
      <alignment vertical="center" wrapText="1"/>
    </xf>
    <xf numFmtId="0" fontId="7" fillId="7" borderId="15" xfId="3" applyFont="1" applyFill="1" applyBorder="1" applyAlignment="1">
      <alignment vertical="center" wrapText="1"/>
    </xf>
    <xf numFmtId="0" fontId="7" fillId="7" borderId="9" xfId="3" applyFont="1" applyFill="1" applyBorder="1" applyAlignment="1">
      <alignment vertical="center" wrapText="1"/>
    </xf>
    <xf numFmtId="0" fontId="7" fillId="4" borderId="17" xfId="3" applyFont="1" applyFill="1" applyBorder="1" applyAlignment="1">
      <alignment vertical="center" wrapText="1"/>
    </xf>
    <xf numFmtId="0" fontId="14" fillId="15" borderId="9" xfId="3" applyFont="1" applyFill="1" applyBorder="1" applyAlignment="1">
      <alignment vertical="center" wrapText="1"/>
    </xf>
    <xf numFmtId="0" fontId="166" fillId="4" borderId="17" xfId="3" applyFont="1" applyFill="1" applyBorder="1" applyAlignment="1">
      <alignment vertical="center" wrapText="1"/>
    </xf>
    <xf numFmtId="0" fontId="7" fillId="7" borderId="9" xfId="3" applyFont="1" applyFill="1" applyBorder="1" applyAlignment="1">
      <alignment horizontal="center" vertical="center" wrapText="1"/>
    </xf>
    <xf numFmtId="0" fontId="7" fillId="7" borderId="10" xfId="3" applyFont="1" applyFill="1" applyBorder="1" applyAlignment="1">
      <alignment horizontal="center" vertical="center" wrapText="1"/>
    </xf>
    <xf numFmtId="0" fontId="7" fillId="7" borderId="11" xfId="3" applyFont="1" applyFill="1" applyBorder="1" applyAlignment="1">
      <alignment horizontal="center" vertical="center" wrapText="1"/>
    </xf>
    <xf numFmtId="0" fontId="7" fillId="7" borderId="12" xfId="3" applyFont="1" applyFill="1" applyBorder="1" applyAlignment="1">
      <alignment horizontal="center" vertical="center" wrapText="1"/>
    </xf>
    <xf numFmtId="0" fontId="14" fillId="15" borderId="10" xfId="3" applyFont="1" applyFill="1" applyBorder="1" applyAlignment="1">
      <alignment horizontal="left" vertical="center" wrapText="1"/>
    </xf>
    <xf numFmtId="0" fontId="14" fillId="15" borderId="11" xfId="3" applyFont="1" applyFill="1" applyBorder="1" applyAlignment="1">
      <alignment horizontal="left" vertical="center" wrapText="1"/>
    </xf>
    <xf numFmtId="0" fontId="14" fillId="15" borderId="12" xfId="3" applyFont="1" applyFill="1" applyBorder="1" applyAlignment="1">
      <alignment horizontal="left" vertical="center" wrapText="1"/>
    </xf>
    <xf numFmtId="0" fontId="4" fillId="0" borderId="10" xfId="3" applyBorder="1" applyAlignment="1">
      <alignment horizontal="center" vertical="center" wrapText="1"/>
    </xf>
    <xf numFmtId="0" fontId="4" fillId="0" borderId="12" xfId="3" applyBorder="1" applyAlignment="1">
      <alignment horizontal="center" vertical="center" wrapText="1"/>
    </xf>
    <xf numFmtId="3" fontId="4" fillId="0" borderId="20" xfId="3" applyNumberFormat="1" applyBorder="1" applyAlignment="1">
      <alignment horizontal="center" vertical="center" wrapText="1"/>
    </xf>
    <xf numFmtId="3" fontId="4" fillId="0" borderId="26" xfId="3" applyNumberFormat="1" applyBorder="1" applyAlignment="1">
      <alignment horizontal="center" vertical="center" wrapText="1"/>
    </xf>
    <xf numFmtId="3" fontId="4" fillId="0" borderId="22" xfId="3" applyNumberFormat="1" applyBorder="1" applyAlignment="1">
      <alignment horizontal="center" vertical="center" wrapText="1"/>
    </xf>
    <xf numFmtId="0" fontId="35" fillId="0" borderId="18" xfId="3" applyFont="1" applyBorder="1" applyAlignment="1">
      <alignment vertical="center"/>
    </xf>
    <xf numFmtId="0" fontId="35" fillId="0" borderId="19" xfId="3" applyFont="1" applyBorder="1" applyAlignment="1">
      <alignment vertical="center"/>
    </xf>
    <xf numFmtId="0" fontId="35" fillId="0" borderId="24" xfId="3" applyFont="1" applyBorder="1" applyAlignment="1">
      <alignment vertical="center"/>
    </xf>
    <xf numFmtId="0" fontId="35" fillId="0" borderId="25" xfId="3" applyFont="1" applyBorder="1" applyAlignment="1">
      <alignment vertical="center"/>
    </xf>
    <xf numFmtId="0" fontId="35" fillId="0" borderId="28" xfId="3" applyFont="1" applyBorder="1" applyAlignment="1">
      <alignment vertical="center"/>
    </xf>
    <xf numFmtId="0" fontId="35" fillId="0" borderId="16" xfId="3" applyFont="1" applyBorder="1" applyAlignment="1">
      <alignment vertical="center"/>
    </xf>
    <xf numFmtId="0" fontId="4" fillId="0" borderId="20" xfId="3" applyBorder="1" applyAlignment="1">
      <alignment horizontal="center" vertical="center" wrapText="1"/>
    </xf>
    <xf numFmtId="0" fontId="4" fillId="0" borderId="26" xfId="3" applyBorder="1" applyAlignment="1">
      <alignment horizontal="center" vertical="center" wrapText="1"/>
    </xf>
    <xf numFmtId="0" fontId="4" fillId="0" borderId="22" xfId="3" applyBorder="1" applyAlignment="1">
      <alignment horizontal="center" vertical="center" wrapText="1"/>
    </xf>
    <xf numFmtId="0" fontId="4" fillId="0" borderId="27" xfId="3" applyBorder="1" applyAlignment="1">
      <alignment horizontal="center" vertical="center" wrapText="1"/>
    </xf>
    <xf numFmtId="0" fontId="4" fillId="0" borderId="30" xfId="3" applyBorder="1" applyAlignment="1">
      <alignment horizontal="center" vertical="center" wrapText="1"/>
    </xf>
    <xf numFmtId="3" fontId="11" fillId="14" borderId="20" xfId="3" applyNumberFormat="1" applyFont="1" applyFill="1" applyBorder="1" applyAlignment="1">
      <alignment horizontal="left" vertical="center"/>
    </xf>
    <xf numFmtId="3" fontId="11" fillId="14" borderId="26" xfId="3" applyNumberFormat="1" applyFont="1" applyFill="1" applyBorder="1" applyAlignment="1">
      <alignment horizontal="left" vertical="center"/>
    </xf>
    <xf numFmtId="3" fontId="11" fillId="14" borderId="31" xfId="3" applyNumberFormat="1" applyFont="1" applyFill="1" applyBorder="1" applyAlignment="1">
      <alignment horizontal="left" vertical="center"/>
    </xf>
    <xf numFmtId="0" fontId="4" fillId="0" borderId="9" xfId="3" applyBorder="1" applyAlignment="1">
      <alignment horizontal="left" vertical="center" wrapText="1"/>
    </xf>
    <xf numFmtId="0" fontId="4" fillId="0" borderId="0" xfId="3" applyAlignment="1">
      <alignment horizontal="left"/>
    </xf>
    <xf numFmtId="0" fontId="4" fillId="16" borderId="9" xfId="3" applyFill="1" applyBorder="1" applyAlignment="1">
      <alignment horizontal="left"/>
    </xf>
    <xf numFmtId="2" fontId="4" fillId="0" borderId="9" xfId="3" applyNumberFormat="1" applyBorder="1" applyAlignment="1">
      <alignment horizontal="center" vertical="center"/>
    </xf>
    <xf numFmtId="0" fontId="69" fillId="0" borderId="20" xfId="3" applyFont="1" applyBorder="1" applyAlignment="1">
      <alignment horizontal="center" vertical="center" wrapText="1"/>
    </xf>
    <xf numFmtId="0" fontId="69" fillId="0" borderId="26" xfId="3" applyFont="1" applyBorder="1" applyAlignment="1">
      <alignment horizontal="center" vertical="center" wrapText="1"/>
    </xf>
    <xf numFmtId="0" fontId="69" fillId="0" borderId="31" xfId="3" applyFont="1" applyBorder="1" applyAlignment="1">
      <alignment horizontal="center" vertical="center" wrapText="1"/>
    </xf>
    <xf numFmtId="0" fontId="69" fillId="0" borderId="36" xfId="3" applyFont="1" applyBorder="1" applyAlignment="1">
      <alignment horizontal="center" vertical="center" wrapText="1"/>
    </xf>
    <xf numFmtId="0" fontId="69" fillId="0" borderId="37" xfId="3" applyFont="1" applyBorder="1" applyAlignment="1">
      <alignment horizontal="center" vertical="center" wrapText="1"/>
    </xf>
    <xf numFmtId="0" fontId="69" fillId="0" borderId="41" xfId="3" applyFont="1" applyBorder="1" applyAlignment="1">
      <alignment horizontal="center" vertical="center" wrapText="1"/>
    </xf>
    <xf numFmtId="0" fontId="69" fillId="0" borderId="24" xfId="3" applyFont="1" applyBorder="1" applyAlignment="1">
      <alignment horizontal="center" vertical="center" wrapText="1"/>
    </xf>
    <xf numFmtId="0" fontId="69" fillId="0" borderId="38" xfId="3" applyFont="1" applyBorder="1" applyAlignment="1">
      <alignment horizontal="center" vertical="center" wrapText="1"/>
    </xf>
    <xf numFmtId="0" fontId="69" fillId="0" borderId="39" xfId="3" applyFont="1" applyBorder="1" applyAlignment="1">
      <alignment horizontal="center" vertical="center" wrapText="1"/>
    </xf>
    <xf numFmtId="0" fontId="69" fillId="0" borderId="40" xfId="3" applyFont="1" applyBorder="1" applyAlignment="1">
      <alignment horizontal="center" vertical="center" wrapText="1"/>
    </xf>
    <xf numFmtId="0" fontId="69" fillId="0" borderId="29" xfId="3" applyFont="1" applyBorder="1" applyAlignment="1">
      <alignment horizontal="center" vertical="center" wrapText="1"/>
    </xf>
    <xf numFmtId="0" fontId="69" fillId="0" borderId="42" xfId="3" applyFont="1" applyBorder="1" applyAlignment="1">
      <alignment horizontal="center" vertical="center" wrapText="1"/>
    </xf>
    <xf numFmtId="0" fontId="70" fillId="7" borderId="20" xfId="3" applyFont="1" applyFill="1" applyBorder="1" applyAlignment="1">
      <alignment horizontal="left" vertical="center" wrapText="1" indent="2"/>
    </xf>
    <xf numFmtId="0" fontId="70" fillId="7" borderId="22" xfId="3" applyFont="1" applyFill="1" applyBorder="1" applyAlignment="1">
      <alignment horizontal="left" vertical="center" wrapText="1" indent="2"/>
    </xf>
    <xf numFmtId="0" fontId="71" fillId="0" borderId="20" xfId="3" applyFont="1" applyBorder="1" applyAlignment="1">
      <alignment vertical="center" wrapText="1"/>
    </xf>
    <xf numFmtId="0" fontId="71" fillId="0" borderId="22" xfId="3" applyFont="1" applyBorder="1" applyAlignment="1">
      <alignment vertical="center" wrapText="1"/>
    </xf>
    <xf numFmtId="0" fontId="69" fillId="0" borderId="20" xfId="3" applyFont="1" applyBorder="1" applyAlignment="1">
      <alignment vertical="center" wrapText="1"/>
    </xf>
    <xf numFmtId="0" fontId="69" fillId="0" borderId="22" xfId="3" applyFont="1" applyBorder="1" applyAlignment="1">
      <alignment vertical="center" wrapText="1"/>
    </xf>
    <xf numFmtId="0" fontId="57" fillId="0" borderId="35" xfId="3" applyFont="1" applyBorder="1"/>
    <xf numFmtId="0" fontId="57" fillId="0" borderId="0" xfId="3" applyFont="1"/>
    <xf numFmtId="0" fontId="69" fillId="0" borderId="25" xfId="3" applyFont="1" applyBorder="1" applyAlignment="1">
      <alignment horizontal="center" vertical="center" wrapText="1"/>
    </xf>
    <xf numFmtId="0" fontId="69" fillId="0" borderId="44" xfId="3" applyFont="1" applyBorder="1" applyAlignment="1">
      <alignment horizontal="center" vertical="center" wrapText="1"/>
    </xf>
    <xf numFmtId="0" fontId="69" fillId="0" borderId="33" xfId="3" applyFont="1" applyBorder="1" applyAlignment="1">
      <alignment horizontal="center" vertical="center" wrapText="1"/>
    </xf>
    <xf numFmtId="0" fontId="69" fillId="0" borderId="22" xfId="3" applyFont="1" applyBorder="1" applyAlignment="1">
      <alignment horizontal="center" vertical="center" wrapText="1"/>
    </xf>
    <xf numFmtId="0" fontId="78" fillId="0" borderId="20" xfId="3" applyFont="1" applyBorder="1" applyAlignment="1">
      <alignment horizontal="center" vertical="center" wrapText="1"/>
    </xf>
    <xf numFmtId="0" fontId="78" fillId="0" borderId="31" xfId="3" applyFont="1" applyBorder="1" applyAlignment="1">
      <alignment horizontal="center" vertical="center" wrapText="1"/>
    </xf>
    <xf numFmtId="0" fontId="78" fillId="0" borderId="29" xfId="3" applyFont="1" applyBorder="1" applyAlignment="1">
      <alignment horizontal="center" vertical="center" wrapText="1"/>
    </xf>
    <xf numFmtId="0" fontId="78" fillId="0" borderId="42" xfId="3" applyFont="1" applyBorder="1" applyAlignment="1">
      <alignment horizontal="center" vertical="center" wrapText="1"/>
    </xf>
    <xf numFmtId="0" fontId="69" fillId="0" borderId="32" xfId="3" applyFont="1" applyBorder="1" applyAlignment="1">
      <alignment horizontal="center" vertical="center" wrapText="1"/>
    </xf>
    <xf numFmtId="0" fontId="79" fillId="0" borderId="0" xfId="3" applyFont="1" applyAlignment="1">
      <alignment horizontal="justify" vertical="center" wrapText="1"/>
    </xf>
    <xf numFmtId="0" fontId="57" fillId="0" borderId="0" xfId="3" applyFont="1" applyAlignment="1">
      <alignment vertical="center" wrapText="1"/>
    </xf>
    <xf numFmtId="0" fontId="57" fillId="0" borderId="16" xfId="3" applyFont="1" applyBorder="1" applyAlignment="1">
      <alignment vertical="center" wrapText="1"/>
    </xf>
    <xf numFmtId="0" fontId="69" fillId="10" borderId="43" xfId="3" applyFont="1" applyFill="1" applyBorder="1" applyAlignment="1">
      <alignment horizontal="center" vertical="center" wrapText="1"/>
    </xf>
    <xf numFmtId="0" fontId="69" fillId="0" borderId="43" xfId="3" applyFont="1" applyBorder="1" applyAlignment="1">
      <alignment horizontal="center" vertical="center" wrapText="1"/>
    </xf>
    <xf numFmtId="0" fontId="78" fillId="0" borderId="26"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42" xfId="3" applyFont="1" applyFill="1" applyBorder="1" applyAlignment="1">
      <alignment horizontal="center" vertical="center" wrapText="1"/>
    </xf>
    <xf numFmtId="0" fontId="158" fillId="18" borderId="20" xfId="3" applyFont="1" applyFill="1" applyBorder="1" applyAlignment="1">
      <alignment horizontal="center" vertical="center" wrapText="1"/>
    </xf>
    <xf numFmtId="0" fontId="158" fillId="18" borderId="22" xfId="3" applyFont="1" applyFill="1" applyBorder="1" applyAlignment="1">
      <alignment horizontal="center" vertical="center" wrapText="1"/>
    </xf>
    <xf numFmtId="3" fontId="165" fillId="0" borderId="20" xfId="3" applyNumberFormat="1" applyFont="1" applyBorder="1" applyAlignment="1">
      <alignment horizontal="center" vertical="center"/>
    </xf>
    <xf numFmtId="3" fontId="165" fillId="0" borderId="22" xfId="3" applyNumberFormat="1" applyFont="1" applyBorder="1" applyAlignment="1">
      <alignment horizontal="center" vertical="center"/>
    </xf>
    <xf numFmtId="3" fontId="165" fillId="10" borderId="20" xfId="3" applyNumberFormat="1" applyFont="1" applyFill="1" applyBorder="1" applyAlignment="1">
      <alignment horizontal="center" vertical="center"/>
    </xf>
    <xf numFmtId="3" fontId="165" fillId="10" borderId="22" xfId="3" applyNumberFormat="1" applyFont="1" applyFill="1" applyBorder="1" applyAlignment="1">
      <alignment horizontal="center" vertical="center"/>
    </xf>
    <xf numFmtId="0" fontId="69" fillId="0" borderId="16" xfId="3" applyFont="1" applyBorder="1" applyAlignment="1">
      <alignment horizontal="center" vertical="center" wrapText="1"/>
    </xf>
    <xf numFmtId="0" fontId="69" fillId="0" borderId="28" xfId="3" applyFont="1" applyBorder="1" applyAlignment="1">
      <alignment horizontal="center" vertical="center" wrapText="1"/>
    </xf>
    <xf numFmtId="0" fontId="69" fillId="0" borderId="29" xfId="3" applyFont="1" applyBorder="1" applyAlignment="1">
      <alignment horizontal="center" vertical="top" wrapText="1"/>
    </xf>
    <xf numFmtId="0" fontId="69" fillId="0" borderId="43" xfId="3" applyFont="1" applyBorder="1" applyAlignment="1">
      <alignment horizontal="center" vertical="top" wrapText="1"/>
    </xf>
    <xf numFmtId="0" fontId="69" fillId="0" borderId="32" xfId="3" applyFont="1" applyBorder="1" applyAlignment="1">
      <alignment horizontal="center" vertical="top" wrapText="1"/>
    </xf>
    <xf numFmtId="0" fontId="57" fillId="0" borderId="43" xfId="3" applyFont="1" applyBorder="1" applyAlignment="1">
      <alignment vertical="center" wrapText="1"/>
    </xf>
    <xf numFmtId="0" fontId="57" fillId="0" borderId="32" xfId="3" applyFont="1" applyBorder="1" applyAlignment="1">
      <alignment vertical="center" wrapText="1"/>
    </xf>
    <xf numFmtId="0" fontId="69" fillId="0" borderId="43" xfId="3" applyFont="1" applyBorder="1" applyAlignment="1">
      <alignment vertical="center" wrapText="1"/>
    </xf>
    <xf numFmtId="0" fontId="69" fillId="0" borderId="32" xfId="3" applyFont="1" applyBorder="1" applyAlignment="1">
      <alignment vertical="center" wrapText="1"/>
    </xf>
    <xf numFmtId="3" fontId="164" fillId="10" borderId="20" xfId="3" applyNumberFormat="1" applyFont="1" applyFill="1" applyBorder="1" applyAlignment="1">
      <alignment horizontal="center" vertical="center" wrapText="1"/>
    </xf>
    <xf numFmtId="3" fontId="164" fillId="10" borderId="22" xfId="3" applyNumberFormat="1" applyFont="1" applyFill="1" applyBorder="1" applyAlignment="1">
      <alignment horizontal="center" vertical="center" wrapText="1"/>
    </xf>
    <xf numFmtId="3" fontId="69" fillId="0" borderId="29" xfId="3" applyNumberFormat="1" applyFont="1" applyBorder="1" applyAlignment="1">
      <alignment horizontal="center" vertical="center" wrapText="1"/>
    </xf>
    <xf numFmtId="3" fontId="69" fillId="0" borderId="32" xfId="3" applyNumberFormat="1" applyFont="1" applyBorder="1" applyAlignment="1">
      <alignment horizontal="center" vertical="center" wrapText="1"/>
    </xf>
    <xf numFmtId="3" fontId="69" fillId="0" borderId="24" xfId="3" applyNumberFormat="1" applyFont="1" applyBorder="1" applyAlignment="1">
      <alignment vertical="top" wrapText="1"/>
    </xf>
    <xf numFmtId="3" fontId="69" fillId="0" borderId="38" xfId="3" applyNumberFormat="1" applyFont="1" applyBorder="1" applyAlignment="1">
      <alignment vertical="top" wrapText="1"/>
    </xf>
    <xf numFmtId="3" fontId="69" fillId="0" borderId="39" xfId="3" applyNumberFormat="1" applyFont="1" applyBorder="1" applyAlignment="1">
      <alignment vertical="top" wrapText="1"/>
    </xf>
    <xf numFmtId="0" fontId="31" fillId="0" borderId="20" xfId="3" applyFont="1" applyBorder="1" applyAlignment="1">
      <alignment vertical="center" wrapText="1"/>
    </xf>
    <xf numFmtId="0" fontId="31" fillId="0" borderId="22" xfId="3" applyFont="1" applyBorder="1" applyAlignment="1">
      <alignment vertical="center" wrapText="1"/>
    </xf>
    <xf numFmtId="0" fontId="31" fillId="0" borderId="26" xfId="3" applyFont="1" applyBorder="1" applyAlignment="1">
      <alignment vertical="center" wrapText="1"/>
    </xf>
    <xf numFmtId="0" fontId="31" fillId="19" borderId="20" xfId="3" applyFont="1" applyFill="1" applyBorder="1" applyAlignment="1">
      <alignment vertical="center" wrapText="1"/>
    </xf>
    <xf numFmtId="0" fontId="31" fillId="19" borderId="22" xfId="3" applyFont="1" applyFill="1" applyBorder="1" applyAlignment="1">
      <alignment vertical="center" wrapText="1"/>
    </xf>
    <xf numFmtId="0" fontId="31" fillId="19" borderId="26" xfId="3" applyFont="1" applyFill="1" applyBorder="1" applyAlignment="1">
      <alignment vertical="center" wrapText="1"/>
    </xf>
    <xf numFmtId="0" fontId="31" fillId="0" borderId="20" xfId="3" applyFont="1" applyBorder="1" applyAlignment="1">
      <alignment horizontal="center" vertical="center" wrapText="1"/>
    </xf>
    <xf numFmtId="0" fontId="31" fillId="0" borderId="22" xfId="3" applyFont="1" applyBorder="1" applyAlignment="1">
      <alignment horizontal="center" vertical="center" wrapText="1"/>
    </xf>
    <xf numFmtId="0" fontId="31" fillId="0" borderId="26" xfId="3" applyFont="1" applyBorder="1" applyAlignment="1">
      <alignment horizontal="center" vertical="center" wrapText="1"/>
    </xf>
    <xf numFmtId="0" fontId="31" fillId="0" borderId="24" xfId="3" applyFont="1" applyBorder="1" applyAlignment="1">
      <alignment horizontal="center" vertical="center"/>
    </xf>
    <xf numFmtId="0" fontId="31" fillId="0" borderId="38" xfId="3" applyFont="1" applyBorder="1" applyAlignment="1">
      <alignment horizontal="center" vertical="center"/>
    </xf>
    <xf numFmtId="0" fontId="31" fillId="0" borderId="25" xfId="3" applyFont="1" applyBorder="1" applyAlignment="1">
      <alignment horizontal="center" vertical="center"/>
    </xf>
    <xf numFmtId="0" fontId="31" fillId="0" borderId="44" xfId="3" applyFont="1" applyBorder="1" applyAlignment="1">
      <alignment horizontal="center" vertical="center"/>
    </xf>
    <xf numFmtId="0" fontId="31" fillId="0" borderId="35" xfId="3" applyFont="1" applyBorder="1" applyAlignment="1">
      <alignment horizontal="center" vertical="center"/>
    </xf>
    <xf numFmtId="0" fontId="31" fillId="0" borderId="33" xfId="3" applyFont="1" applyBorder="1" applyAlignment="1">
      <alignment horizontal="center" vertical="center"/>
    </xf>
    <xf numFmtId="0" fontId="31" fillId="0" borderId="24" xfId="3" applyFont="1" applyBorder="1" applyAlignment="1">
      <alignment horizontal="left" vertical="center"/>
    </xf>
    <xf numFmtId="0" fontId="31" fillId="0" borderId="38" xfId="3" applyFont="1" applyBorder="1" applyAlignment="1">
      <alignment horizontal="left" vertical="center"/>
    </xf>
    <xf numFmtId="0" fontId="31" fillId="10" borderId="26" xfId="3" applyFont="1" applyFill="1" applyBorder="1" applyAlignment="1">
      <alignment vertical="center"/>
    </xf>
    <xf numFmtId="0" fontId="31" fillId="10" borderId="22" xfId="3" applyFont="1" applyFill="1" applyBorder="1" applyAlignment="1">
      <alignment vertical="center"/>
    </xf>
    <xf numFmtId="0" fontId="31" fillId="10" borderId="44" xfId="3" applyFont="1" applyFill="1" applyBorder="1"/>
    <xf numFmtId="0" fontId="31" fillId="10" borderId="35" xfId="3" applyFont="1" applyFill="1" applyBorder="1"/>
    <xf numFmtId="0" fontId="31" fillId="10" borderId="33" xfId="3" applyFont="1" applyFill="1" applyBorder="1"/>
    <xf numFmtId="0" fontId="31" fillId="0" borderId="31" xfId="3" applyFont="1" applyBorder="1" applyAlignment="1">
      <alignment horizontal="center" vertical="center" wrapText="1"/>
    </xf>
    <xf numFmtId="0" fontId="31" fillId="0" borderId="36" xfId="3" applyFont="1" applyBorder="1" applyAlignment="1">
      <alignment horizontal="center" vertical="center" wrapText="1"/>
    </xf>
    <xf numFmtId="0" fontId="31" fillId="0" borderId="20" xfId="3" applyFont="1" applyBorder="1" applyAlignment="1">
      <alignment horizontal="center" vertical="center"/>
    </xf>
    <xf numFmtId="0" fontId="31" fillId="0" borderId="22" xfId="3" applyFont="1" applyBorder="1" applyAlignment="1">
      <alignment horizontal="center" vertical="center"/>
    </xf>
    <xf numFmtId="0" fontId="31" fillId="0" borderId="26" xfId="3" applyFont="1" applyBorder="1" applyAlignment="1">
      <alignment horizontal="center" vertical="center"/>
    </xf>
    <xf numFmtId="0" fontId="157" fillId="0" borderId="20" xfId="3" applyFont="1" applyBorder="1" applyAlignment="1">
      <alignment horizontal="right" vertical="center" wrapText="1"/>
    </xf>
    <xf numFmtId="0" fontId="157" fillId="0" borderId="22" xfId="3" applyFont="1" applyBorder="1" applyAlignment="1">
      <alignment horizontal="right" vertical="center" wrapText="1"/>
    </xf>
    <xf numFmtId="0" fontId="69" fillId="0" borderId="45" xfId="3" applyFont="1" applyBorder="1" applyAlignment="1">
      <alignment horizontal="center" vertical="center" wrapText="1"/>
    </xf>
    <xf numFmtId="0" fontId="57" fillId="10" borderId="43" xfId="3" applyFont="1" applyFill="1" applyBorder="1" applyAlignment="1">
      <alignment vertical="center" wrapText="1"/>
    </xf>
    <xf numFmtId="0" fontId="57" fillId="10" borderId="32" xfId="3" applyFont="1" applyFill="1" applyBorder="1" applyAlignment="1">
      <alignment vertical="center" wrapText="1"/>
    </xf>
    <xf numFmtId="0" fontId="57" fillId="10" borderId="42" xfId="3" applyFont="1" applyFill="1" applyBorder="1" applyAlignment="1">
      <alignment vertical="center" wrapText="1"/>
    </xf>
    <xf numFmtId="0" fontId="24" fillId="0" borderId="0" xfId="3" applyFont="1" applyAlignment="1">
      <alignment horizontal="left" vertical="center" wrapText="1"/>
    </xf>
    <xf numFmtId="0" fontId="11" fillId="0" borderId="9" xfId="3" applyFont="1" applyBorder="1" applyAlignment="1">
      <alignment horizontal="center" vertical="center" wrapText="1"/>
    </xf>
    <xf numFmtId="0" fontId="11" fillId="0" borderId="12" xfId="3" applyFont="1" applyBorder="1" applyAlignment="1">
      <alignment horizontal="center" vertical="center" wrapText="1"/>
    </xf>
    <xf numFmtId="0" fontId="11" fillId="0" borderId="10"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2" xfId="3" applyFont="1" applyBorder="1" applyAlignment="1">
      <alignment horizontal="center" vertical="center" wrapText="1"/>
    </xf>
    <xf numFmtId="0" fontId="11" fillId="0" borderId="11" xfId="3" applyFont="1" applyBorder="1" applyAlignment="1">
      <alignment horizontal="center" vertical="center" wrapText="1"/>
    </xf>
    <xf numFmtId="9" fontId="8" fillId="0" borderId="9" xfId="3" applyNumberFormat="1" applyFont="1" applyBorder="1" applyAlignment="1">
      <alignment horizontal="center" vertical="center" wrapText="1"/>
    </xf>
    <xf numFmtId="0" fontId="11" fillId="10" borderId="10" xfId="3" applyFont="1" applyFill="1" applyBorder="1" applyAlignment="1">
      <alignment horizontal="center" vertical="center" wrapText="1"/>
    </xf>
    <xf numFmtId="0" fontId="11" fillId="10" borderId="12" xfId="3" applyFont="1" applyFill="1" applyBorder="1" applyAlignment="1">
      <alignment horizontal="center" vertical="center" wrapText="1"/>
    </xf>
    <xf numFmtId="0" fontId="4" fillId="0" borderId="13" xfId="3" applyBorder="1" applyAlignment="1">
      <alignment horizontal="center" vertical="center"/>
    </xf>
    <xf numFmtId="0" fontId="4" fillId="0" borderId="15" xfId="3" applyBorder="1" applyAlignment="1">
      <alignment horizontal="center" vertical="center"/>
    </xf>
    <xf numFmtId="0" fontId="7" fillId="10" borderId="10" xfId="3" applyFont="1" applyFill="1" applyBorder="1" applyAlignment="1">
      <alignment horizontal="center" vertical="center" wrapText="1"/>
    </xf>
    <xf numFmtId="0" fontId="7" fillId="10" borderId="12" xfId="3" applyFont="1" applyFill="1" applyBorder="1" applyAlignment="1">
      <alignment horizontal="center" vertical="center" wrapText="1"/>
    </xf>
    <xf numFmtId="0" fontId="4" fillId="10" borderId="13" xfId="3" applyFill="1" applyBorder="1" applyAlignment="1">
      <alignment horizontal="center" vertical="center"/>
    </xf>
    <xf numFmtId="0" fontId="4" fillId="10" borderId="15" xfId="3" applyFill="1" applyBorder="1" applyAlignment="1">
      <alignment horizontal="center" vertical="center"/>
    </xf>
    <xf numFmtId="0" fontId="103" fillId="0" borderId="0" xfId="3" applyFont="1" applyAlignment="1">
      <alignment vertical="center" wrapText="1"/>
    </xf>
    <xf numFmtId="0" fontId="106" fillId="10" borderId="10" xfId="3" applyFont="1" applyFill="1" applyBorder="1" applyAlignment="1">
      <alignment horizontal="center" vertical="center" wrapText="1"/>
    </xf>
    <xf numFmtId="0" fontId="106" fillId="10" borderId="12" xfId="3" applyFont="1" applyFill="1" applyBorder="1" applyAlignment="1">
      <alignment horizontal="center" vertical="center" wrapText="1"/>
    </xf>
    <xf numFmtId="0" fontId="69" fillId="10" borderId="10" xfId="3" applyFont="1" applyFill="1" applyBorder="1" applyAlignment="1">
      <alignment horizontal="center" vertical="center" wrapText="1"/>
    </xf>
    <xf numFmtId="0" fontId="69" fillId="10" borderId="11" xfId="3" applyFont="1" applyFill="1" applyBorder="1" applyAlignment="1">
      <alignment horizontal="center" vertical="center" wrapText="1"/>
    </xf>
    <xf numFmtId="0" fontId="69" fillId="10" borderId="12" xfId="3" applyFont="1" applyFill="1" applyBorder="1" applyAlignment="1">
      <alignment horizontal="center" vertical="center" wrapText="1"/>
    </xf>
    <xf numFmtId="0" fontId="69" fillId="10" borderId="13"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5" xfId="3" applyFont="1" applyFill="1" applyBorder="1" applyAlignment="1">
      <alignment horizontal="center" vertical="center" wrapText="1"/>
    </xf>
    <xf numFmtId="0" fontId="77" fillId="10" borderId="13" xfId="3" applyFont="1" applyFill="1" applyBorder="1" applyAlignment="1">
      <alignment horizontal="center" vertical="center" wrapText="1"/>
    </xf>
    <xf numFmtId="0" fontId="77" fillId="10" borderId="14" xfId="3" applyFont="1" applyFill="1" applyBorder="1" applyAlignment="1">
      <alignment horizontal="center" vertical="center" wrapText="1"/>
    </xf>
    <xf numFmtId="0" fontId="77" fillId="10" borderId="15"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4" fillId="10" borderId="1" xfId="3" applyFill="1" applyBorder="1" applyAlignment="1">
      <alignment horizontal="center" vertical="center"/>
    </xf>
    <xf numFmtId="0" fontId="4" fillId="10" borderId="3" xfId="3" applyFill="1" applyBorder="1" applyAlignment="1">
      <alignment horizontal="center" vertical="center"/>
    </xf>
    <xf numFmtId="0" fontId="4" fillId="10" borderId="4" xfId="3" applyFill="1" applyBorder="1" applyAlignment="1">
      <alignment horizontal="center" vertical="center"/>
    </xf>
    <xf numFmtId="0" fontId="4" fillId="10" borderId="5" xfId="3" applyFill="1" applyBorder="1" applyAlignment="1">
      <alignment horizontal="center" vertical="center"/>
    </xf>
    <xf numFmtId="0" fontId="4" fillId="10" borderId="6" xfId="3" applyFill="1" applyBorder="1" applyAlignment="1">
      <alignment horizontal="center" vertical="center"/>
    </xf>
    <xf numFmtId="0" fontId="4" fillId="10" borderId="8" xfId="3" applyFill="1" applyBorder="1" applyAlignment="1">
      <alignment horizontal="center" vertical="center"/>
    </xf>
    <xf numFmtId="0" fontId="106" fillId="10" borderId="11" xfId="3" applyFont="1" applyFill="1" applyBorder="1" applyAlignment="1">
      <alignment horizontal="center" vertical="center" wrapText="1"/>
    </xf>
    <xf numFmtId="0" fontId="69" fillId="0" borderId="1"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4" xfId="3" applyFont="1" applyBorder="1" applyAlignment="1">
      <alignment horizontal="center" vertical="center" wrapText="1"/>
    </xf>
    <xf numFmtId="0" fontId="69" fillId="0" borderId="5"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8" xfId="3" applyFont="1" applyBorder="1" applyAlignment="1">
      <alignment horizontal="center" vertical="center" wrapText="1"/>
    </xf>
    <xf numFmtId="0" fontId="4" fillId="0" borderId="13" xfId="3" applyBorder="1" applyAlignment="1">
      <alignment horizontal="center"/>
    </xf>
    <xf numFmtId="0" fontId="4" fillId="0" borderId="14" xfId="3" applyBorder="1" applyAlignment="1">
      <alignment horizontal="center"/>
    </xf>
    <xf numFmtId="0" fontId="4" fillId="0" borderId="15" xfId="3" applyBorder="1" applyAlignment="1">
      <alignment horizontal="center"/>
    </xf>
    <xf numFmtId="0" fontId="68" fillId="0" borderId="13" xfId="3" applyFont="1" applyBorder="1" applyAlignment="1">
      <alignment horizontal="center" vertical="center" wrapText="1"/>
    </xf>
    <xf numFmtId="0" fontId="68" fillId="0" borderId="15" xfId="3" applyFont="1" applyBorder="1" applyAlignment="1">
      <alignment horizontal="center" vertical="center" wrapText="1"/>
    </xf>
    <xf numFmtId="0" fontId="108" fillId="0" borderId="13" xfId="3" applyFont="1" applyBorder="1" applyAlignment="1">
      <alignment horizontal="center" vertical="center" wrapText="1"/>
    </xf>
    <xf numFmtId="0" fontId="108" fillId="0" borderId="15" xfId="3" applyFont="1" applyBorder="1" applyAlignment="1">
      <alignment horizontal="center" vertical="center" wrapText="1"/>
    </xf>
    <xf numFmtId="0" fontId="108" fillId="0" borderId="1" xfId="3" applyFont="1" applyBorder="1" applyAlignment="1">
      <alignment horizontal="center" vertical="center" wrapText="1"/>
    </xf>
    <xf numFmtId="0" fontId="10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5" xfId="3" applyFont="1" applyBorder="1" applyAlignment="1">
      <alignment horizontal="center" vertical="center" wrapText="1"/>
    </xf>
    <xf numFmtId="0" fontId="11" fillId="0" borderId="13" xfId="3" applyFont="1" applyBorder="1" applyAlignment="1">
      <alignment horizontal="center" wrapText="1"/>
    </xf>
    <xf numFmtId="0" fontId="11" fillId="0" borderId="15" xfId="3" applyFont="1" applyBorder="1" applyAlignment="1">
      <alignment horizontal="center" wrapText="1"/>
    </xf>
    <xf numFmtId="0" fontId="4" fillId="0" borderId="9" xfId="3" applyBorder="1" applyAlignment="1">
      <alignment horizontal="center" wrapText="1"/>
    </xf>
    <xf numFmtId="0" fontId="11" fillId="0" borderId="13" xfId="3" applyFont="1" applyBorder="1" applyAlignment="1">
      <alignment horizontal="center" vertical="center" wrapText="1"/>
    </xf>
    <xf numFmtId="0" fontId="11" fillId="0" borderId="15"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9" xfId="3" applyFont="1" applyBorder="1" applyAlignment="1">
      <alignment horizontal="center" vertical="center"/>
    </xf>
    <xf numFmtId="0" fontId="4" fillId="0" borderId="13" xfId="3" applyBorder="1" applyAlignment="1">
      <alignment horizontal="center" vertical="center" wrapText="1"/>
    </xf>
    <xf numFmtId="0" fontId="4" fillId="0" borderId="15" xfId="3" applyBorder="1" applyAlignment="1">
      <alignment horizontal="center" vertical="center" wrapText="1"/>
    </xf>
    <xf numFmtId="0" fontId="8" fillId="0" borderId="9"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15"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1" xfId="3" applyFont="1" applyBorder="1" applyAlignment="1">
      <alignment horizontal="center" vertical="center" wrapText="1"/>
    </xf>
    <xf numFmtId="0" fontId="28" fillId="0" borderId="12" xfId="3" applyFont="1" applyBorder="1" applyAlignment="1">
      <alignment horizontal="center" vertical="center" wrapText="1"/>
    </xf>
    <xf numFmtId="0" fontId="19" fillId="0" borderId="9" xfId="3" applyFont="1" applyBorder="1" applyAlignment="1">
      <alignment vertical="center" wrapText="1"/>
    </xf>
    <xf numFmtId="0" fontId="37" fillId="0" borderId="10" xfId="3" applyFont="1" applyBorder="1" applyAlignment="1">
      <alignment horizontal="left" vertical="center" wrapText="1" indent="7"/>
    </xf>
    <xf numFmtId="0" fontId="37" fillId="0" borderId="12" xfId="3" applyFont="1" applyBorder="1" applyAlignment="1">
      <alignment horizontal="left" vertical="center" wrapText="1" indent="7"/>
    </xf>
    <xf numFmtId="0" fontId="4" fillId="0" borderId="0" xfId="3" applyAlignment="1">
      <alignment horizontal="left" vertical="center" wrapText="1"/>
    </xf>
    <xf numFmtId="0" fontId="7" fillId="0" borderId="13" xfId="3" applyFont="1" applyBorder="1" applyAlignment="1">
      <alignment horizontal="center" vertical="center"/>
    </xf>
    <xf numFmtId="0" fontId="7" fillId="0" borderId="15" xfId="3" applyFont="1" applyBorder="1" applyAlignment="1">
      <alignment horizontal="center" vertical="center"/>
    </xf>
    <xf numFmtId="0" fontId="7" fillId="0" borderId="14" xfId="3" applyFont="1" applyBorder="1" applyAlignment="1">
      <alignment horizontal="center" vertical="center"/>
    </xf>
    <xf numFmtId="0" fontId="25" fillId="0" borderId="0" xfId="3" applyFont="1" applyAlignment="1">
      <alignment horizontal="left"/>
    </xf>
    <xf numFmtId="0" fontId="7" fillId="0" borderId="9" xfId="3" applyFont="1" applyBorder="1" applyAlignment="1">
      <alignment horizontal="center"/>
    </xf>
    <xf numFmtId="0" fontId="7" fillId="0" borderId="10" xfId="3" applyFont="1" applyBorder="1" applyAlignment="1">
      <alignment horizontal="center"/>
    </xf>
    <xf numFmtId="0" fontId="7" fillId="0" borderId="11" xfId="3" applyFont="1" applyBorder="1" applyAlignment="1">
      <alignment horizontal="center"/>
    </xf>
    <xf numFmtId="0" fontId="7" fillId="0" borderId="12" xfId="3" applyFont="1" applyBorder="1" applyAlignment="1">
      <alignment horizontal="center"/>
    </xf>
    <xf numFmtId="0" fontId="7" fillId="0" borderId="13" xfId="3" applyFont="1" applyBorder="1" applyAlignment="1">
      <alignment horizontal="center"/>
    </xf>
    <xf numFmtId="0" fontId="7" fillId="0" borderId="1" xfId="3" applyFont="1" applyBorder="1" applyAlignment="1">
      <alignment horizontal="center"/>
    </xf>
    <xf numFmtId="0" fontId="7" fillId="0" borderId="9" xfId="3" applyFont="1" applyBorder="1" applyAlignment="1">
      <alignment horizontal="left"/>
    </xf>
    <xf numFmtId="0" fontId="7" fillId="0" borderId="9" xfId="3" applyFont="1" applyBorder="1" applyAlignment="1">
      <alignment horizontal="center" wrapText="1"/>
    </xf>
    <xf numFmtId="0" fontId="8" fillId="0" borderId="9" xfId="3" applyFont="1" applyBorder="1" applyAlignment="1">
      <alignment horizontal="left"/>
    </xf>
    <xf numFmtId="0" fontId="7" fillId="0" borderId="9" xfId="3" applyFont="1" applyBorder="1" applyAlignment="1">
      <alignment horizontal="left" indent="1"/>
    </xf>
    <xf numFmtId="0" fontId="94" fillId="0" borderId="0" xfId="3" applyFont="1" applyAlignment="1">
      <alignment horizontal="left" vertical="center" wrapText="1"/>
    </xf>
    <xf numFmtId="0" fontId="114" fillId="0" borderId="10" xfId="3" applyFont="1" applyBorder="1" applyAlignment="1">
      <alignment horizontal="justify" vertical="center" wrapText="1"/>
    </xf>
    <xf numFmtId="0" fontId="114" fillId="0" borderId="12" xfId="3" applyFont="1" applyBorder="1" applyAlignment="1">
      <alignment horizontal="justify" vertical="center" wrapText="1"/>
    </xf>
    <xf numFmtId="0" fontId="114" fillId="0" borderId="11" xfId="3" applyFont="1" applyBorder="1" applyAlignment="1">
      <alignment horizontal="justify" vertical="center" wrapText="1"/>
    </xf>
    <xf numFmtId="0" fontId="28" fillId="10" borderId="5" xfId="3" applyFont="1" applyFill="1" applyBorder="1" applyAlignment="1">
      <alignment vertical="center" wrapText="1"/>
    </xf>
    <xf numFmtId="0" fontId="28" fillId="10" borderId="14" xfId="3" applyFont="1" applyFill="1" applyBorder="1" applyAlignment="1">
      <alignment vertical="center" wrapText="1"/>
    </xf>
    <xf numFmtId="0" fontId="28" fillId="10" borderId="8" xfId="3" applyFont="1" applyFill="1" applyBorder="1" applyAlignment="1">
      <alignment vertical="center" wrapText="1"/>
    </xf>
    <xf numFmtId="0" fontId="28" fillId="10" borderId="15" xfId="3" applyFont="1" applyFill="1" applyBorder="1" applyAlignment="1">
      <alignment vertical="center" wrapText="1"/>
    </xf>
    <xf numFmtId="0" fontId="28" fillId="0" borderId="5" xfId="3" applyFont="1" applyBorder="1" applyAlignment="1">
      <alignment vertical="center" wrapText="1"/>
    </xf>
    <xf numFmtId="0" fontId="28" fillId="0" borderId="14" xfId="3" applyFont="1" applyBorder="1" applyAlignment="1">
      <alignment vertical="center" wrapText="1"/>
    </xf>
    <xf numFmtId="0" fontId="28" fillId="0" borderId="8" xfId="3" applyFont="1" applyBorder="1" applyAlignment="1">
      <alignment vertical="center" wrapText="1"/>
    </xf>
    <xf numFmtId="0" fontId="28" fillId="0" borderId="15" xfId="3" applyFont="1" applyBorder="1" applyAlignment="1">
      <alignment vertical="center" wrapText="1"/>
    </xf>
    <xf numFmtId="0" fontId="37" fillId="9" borderId="9" xfId="3" applyFont="1" applyFill="1" applyBorder="1" applyAlignment="1">
      <alignment vertical="center" wrapText="1"/>
    </xf>
    <xf numFmtId="0" fontId="4" fillId="0" borderId="0" xfId="3" applyAlignment="1">
      <alignment horizontal="justify" vertical="top" wrapText="1"/>
    </xf>
    <xf numFmtId="0" fontId="62" fillId="0" borderId="0" xfId="3" applyFont="1" applyAlignment="1">
      <alignment vertical="top" wrapText="1"/>
    </xf>
    <xf numFmtId="0" fontId="11" fillId="2" borderId="13" xfId="3" applyFont="1" applyFill="1" applyBorder="1" applyAlignment="1">
      <alignment horizontal="center" vertical="center" wrapText="1"/>
    </xf>
    <xf numFmtId="0" fontId="11" fillId="2" borderId="14"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1" fillId="0" borderId="14" xfId="3" applyFont="1" applyBorder="1" applyAlignment="1">
      <alignment horizontal="center" vertical="center" wrapText="1"/>
    </xf>
    <xf numFmtId="0" fontId="4" fillId="0" borderId="10" xfId="3" applyBorder="1" applyAlignment="1">
      <alignment horizontal="left" vertical="center" wrapText="1"/>
    </xf>
    <xf numFmtId="0" fontId="4" fillId="0" borderId="11" xfId="3" applyBorder="1" applyAlignment="1">
      <alignment horizontal="left" vertical="center" wrapText="1"/>
    </xf>
    <xf numFmtId="0" fontId="4" fillId="0" borderId="12" xfId="3" applyBorder="1" applyAlignment="1">
      <alignment horizontal="left" vertical="center" wrapText="1"/>
    </xf>
    <xf numFmtId="0" fontId="4" fillId="0" borderId="1" xfId="3" applyBorder="1" applyAlignment="1">
      <alignment horizontal="left" vertical="center" wrapText="1"/>
    </xf>
    <xf numFmtId="0" fontId="4" fillId="0" borderId="2" xfId="3" applyBorder="1" applyAlignment="1">
      <alignment horizontal="left" vertical="center" wrapText="1"/>
    </xf>
    <xf numFmtId="0" fontId="4" fillId="0" borderId="3" xfId="3" applyBorder="1" applyAlignment="1">
      <alignment horizontal="left" vertical="center" wrapText="1"/>
    </xf>
    <xf numFmtId="0" fontId="7" fillId="0" borderId="9" xfId="11" applyFont="1" applyBorder="1" applyAlignment="1">
      <alignment horizontal="center" vertical="center" wrapText="1"/>
    </xf>
    <xf numFmtId="0" fontId="7" fillId="0" borderId="11" xfId="3" applyFont="1" applyBorder="1" applyAlignment="1">
      <alignment horizontal="lef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left"/>
    </xf>
    <xf numFmtId="0" fontId="7" fillId="0" borderId="7" xfId="3" applyFont="1" applyBorder="1" applyAlignment="1">
      <alignment horizontal="left" wrapText="1"/>
    </xf>
    <xf numFmtId="0" fontId="7" fillId="0" borderId="11" xfId="3" applyFont="1" applyBorder="1" applyAlignment="1">
      <alignment horizontal="left" vertical="center" wrapText="1"/>
    </xf>
    <xf numFmtId="0" fontId="7" fillId="0" borderId="0" xfId="3" applyFont="1" applyAlignment="1">
      <alignment horizontal="center" vertical="center"/>
    </xf>
    <xf numFmtId="0" fontId="7" fillId="0" borderId="2" xfId="3" applyFont="1" applyBorder="1" applyAlignment="1">
      <alignment horizontal="left" wrapText="1"/>
    </xf>
    <xf numFmtId="0" fontId="7" fillId="0" borderId="0" xfId="3" applyFont="1" applyAlignment="1">
      <alignment horizontal="left" wrapText="1"/>
    </xf>
    <xf numFmtId="0" fontId="7" fillId="0" borderId="11" xfId="3" applyFont="1" applyBorder="1" applyAlignment="1">
      <alignment horizontal="left" wrapText="1"/>
    </xf>
    <xf numFmtId="0" fontId="7" fillId="0" borderId="0" xfId="3" applyFont="1" applyAlignment="1">
      <alignment horizontal="left" vertical="center" wrapText="1"/>
    </xf>
    <xf numFmtId="0" fontId="7" fillId="0" borderId="0" xfId="3" applyFont="1" applyAlignment="1">
      <alignment horizontal="left"/>
    </xf>
    <xf numFmtId="0" fontId="7" fillId="0" borderId="7" xfId="3" applyFont="1" applyBorder="1" applyAlignment="1">
      <alignment horizontal="left"/>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6" xfId="3" applyFont="1" applyBorder="1" applyAlignment="1">
      <alignment horizontal="center" vertical="center" wrapText="1"/>
    </xf>
    <xf numFmtId="0" fontId="7" fillId="0" borderId="9" xfId="3" applyFont="1" applyBorder="1" applyAlignment="1">
      <alignment horizontal="left" vertical="center" wrapText="1"/>
    </xf>
    <xf numFmtId="0" fontId="7" fillId="0" borderId="10" xfId="3" applyFont="1" applyBorder="1" applyAlignment="1">
      <alignment horizontal="left" vertical="center" wrapText="1" indent="2"/>
    </xf>
    <xf numFmtId="0" fontId="7" fillId="0" borderId="12" xfId="3" applyFont="1" applyBorder="1" applyAlignment="1">
      <alignment horizontal="left" vertical="center" wrapText="1" indent="2"/>
    </xf>
    <xf numFmtId="0" fontId="7" fillId="0" borderId="10" xfId="3" applyFont="1" applyBorder="1" applyAlignment="1">
      <alignment horizontal="left" vertical="center" wrapText="1"/>
    </xf>
    <xf numFmtId="0" fontId="7" fillId="0" borderId="12" xfId="3" applyFont="1" applyBorder="1" applyAlignment="1">
      <alignment horizontal="left" vertical="center" wrapText="1"/>
    </xf>
    <xf numFmtId="0" fontId="7" fillId="4" borderId="10" xfId="3" applyFont="1" applyFill="1" applyBorder="1" applyAlignment="1">
      <alignment horizontal="left" vertical="center" wrapText="1"/>
    </xf>
    <xf numFmtId="0" fontId="7" fillId="4" borderId="11" xfId="3" applyFont="1" applyFill="1" applyBorder="1" applyAlignment="1">
      <alignment horizontal="left" vertical="center" wrapText="1"/>
    </xf>
    <xf numFmtId="0" fontId="7" fillId="4" borderId="12" xfId="3" applyFont="1" applyFill="1" applyBorder="1" applyAlignment="1">
      <alignment horizontal="left" vertical="center" wrapText="1"/>
    </xf>
    <xf numFmtId="0" fontId="7" fillId="0" borderId="10" xfId="3" applyFont="1" applyBorder="1" applyAlignment="1">
      <alignment horizontal="left"/>
    </xf>
    <xf numFmtId="0" fontId="7" fillId="0" borderId="11" xfId="3" applyFont="1" applyBorder="1" applyAlignment="1">
      <alignment horizontal="left"/>
    </xf>
    <xf numFmtId="0" fontId="140" fillId="4" borderId="46" xfId="12" applyFont="1" applyFill="1" applyBorder="1" applyAlignment="1">
      <alignment horizontal="center" vertical="center"/>
    </xf>
    <xf numFmtId="0" fontId="140" fillId="4" borderId="47" xfId="12" applyFont="1" applyFill="1" applyBorder="1" applyAlignment="1">
      <alignment horizontal="center" vertical="center"/>
    </xf>
    <xf numFmtId="0" fontId="140" fillId="4" borderId="48" xfId="12" applyFont="1" applyFill="1" applyBorder="1" applyAlignment="1">
      <alignment horizontal="center" vertical="center"/>
    </xf>
    <xf numFmtId="0" fontId="140" fillId="4" borderId="49" xfId="12" applyFont="1" applyFill="1" applyBorder="1" applyAlignment="1">
      <alignment horizontal="center" vertical="center"/>
    </xf>
    <xf numFmtId="0" fontId="140" fillId="4" borderId="50" xfId="12" applyFont="1" applyFill="1" applyBorder="1" applyAlignment="1">
      <alignment horizontal="center" vertical="center"/>
    </xf>
    <xf numFmtId="0" fontId="140" fillId="4" borderId="51" xfId="12" applyFont="1" applyFill="1" applyBorder="1" applyAlignment="1">
      <alignment horizontal="center" vertical="center"/>
    </xf>
    <xf numFmtId="0" fontId="8" fillId="0" borderId="1" xfId="5" applyFont="1" applyBorder="1" applyAlignment="1">
      <alignment horizontal="center" vertical="center" wrapText="1"/>
    </xf>
    <xf numFmtId="0" fontId="8" fillId="0" borderId="3"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3" xfId="5" applyFont="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10" xfId="5" applyFont="1" applyBorder="1" applyAlignment="1">
      <alignment horizontal="center" vertical="center" wrapText="1"/>
    </xf>
    <xf numFmtId="0" fontId="7" fillId="0" borderId="12" xfId="3" applyFont="1" applyBorder="1" applyAlignment="1">
      <alignment horizontal="center" vertical="center" wrapText="1"/>
    </xf>
    <xf numFmtId="0" fontId="7" fillId="0" borderId="13" xfId="3" applyFont="1" applyBorder="1" applyAlignment="1">
      <alignment horizontal="justify" vertical="center" wrapText="1"/>
    </xf>
    <xf numFmtId="0" fontId="4" fillId="0" borderId="15" xfId="3" applyBorder="1" applyAlignment="1">
      <alignment horizontal="justify" vertical="center" wrapText="1"/>
    </xf>
    <xf numFmtId="0" fontId="7" fillId="0" borderId="13" xfId="3" applyFont="1" applyBorder="1" applyAlignment="1">
      <alignment horizontal="left"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57" fillId="0" borderId="13" xfId="3" applyFont="1" applyBorder="1" applyAlignment="1">
      <alignment horizontal="left" vertical="center" wrapText="1"/>
    </xf>
    <xf numFmtId="0" fontId="57" fillId="0" borderId="14" xfId="3" applyFont="1" applyBorder="1" applyAlignment="1">
      <alignment horizontal="left" vertical="center" wrapText="1"/>
    </xf>
    <xf numFmtId="0" fontId="57" fillId="0" borderId="15" xfId="3" applyFont="1" applyBorder="1" applyAlignment="1">
      <alignment horizontal="left" vertical="center" wrapText="1"/>
    </xf>
    <xf numFmtId="0" fontId="80" fillId="10" borderId="13" xfId="3" applyFont="1" applyFill="1" applyBorder="1" applyAlignment="1">
      <alignment horizontal="center" vertical="center" wrapText="1"/>
    </xf>
    <xf numFmtId="0" fontId="80" fillId="10" borderId="15" xfId="3" applyFont="1" applyFill="1" applyBorder="1" applyAlignment="1">
      <alignment horizontal="center" vertical="center" wrapText="1"/>
    </xf>
    <xf numFmtId="0" fontId="68" fillId="10" borderId="1" xfId="3" applyFont="1" applyFill="1" applyBorder="1" applyAlignment="1">
      <alignment horizontal="center" vertical="center" wrapText="1"/>
    </xf>
    <xf numFmtId="0" fontId="68" fillId="10" borderId="2" xfId="3" applyFont="1" applyFill="1" applyBorder="1" applyAlignment="1">
      <alignment horizontal="center" vertical="center" wrapText="1"/>
    </xf>
    <xf numFmtId="0" fontId="68" fillId="10" borderId="3" xfId="3" applyFont="1" applyFill="1" applyBorder="1" applyAlignment="1">
      <alignment horizontal="center" vertical="center" wrapText="1"/>
    </xf>
    <xf numFmtId="0" fontId="108" fillId="10" borderId="1" xfId="3" applyFont="1" applyFill="1" applyBorder="1" applyAlignment="1">
      <alignment horizontal="center" vertical="center" wrapText="1"/>
    </xf>
    <xf numFmtId="0" fontId="108" fillId="10" borderId="3" xfId="3" applyFont="1" applyFill="1" applyBorder="1" applyAlignment="1">
      <alignment horizontal="center" vertical="center" wrapText="1"/>
    </xf>
    <xf numFmtId="0" fontId="51" fillId="10" borderId="13" xfId="3" applyFont="1" applyFill="1" applyBorder="1" applyAlignment="1">
      <alignment horizontal="center" vertical="center" wrapText="1"/>
    </xf>
    <xf numFmtId="0" fontId="51" fillId="10" borderId="15" xfId="3" applyFont="1" applyFill="1" applyBorder="1" applyAlignment="1">
      <alignment horizontal="center" vertical="center" wrapText="1"/>
    </xf>
    <xf numFmtId="0" fontId="177" fillId="10" borderId="1" xfId="3" applyFont="1" applyFill="1" applyBorder="1" applyAlignment="1">
      <alignment horizontal="center" vertical="center" wrapText="1"/>
    </xf>
    <xf numFmtId="0" fontId="177" fillId="10" borderId="2" xfId="3" applyFont="1" applyFill="1" applyBorder="1" applyAlignment="1">
      <alignment horizontal="center" vertical="center" wrapText="1"/>
    </xf>
    <xf numFmtId="0" fontId="177" fillId="10" borderId="3" xfId="3" applyFont="1" applyFill="1" applyBorder="1" applyAlignment="1">
      <alignment horizontal="center" vertical="center" wrapText="1"/>
    </xf>
    <xf numFmtId="0" fontId="177" fillId="10" borderId="10" xfId="3" applyFont="1" applyFill="1" applyBorder="1" applyAlignment="1">
      <alignment horizontal="center" vertical="center" wrapText="1"/>
    </xf>
    <xf numFmtId="0" fontId="177" fillId="10" borderId="11" xfId="3" applyFont="1" applyFill="1" applyBorder="1" applyAlignment="1">
      <alignment horizontal="center" vertical="center" wrapText="1"/>
    </xf>
    <xf numFmtId="0" fontId="177" fillId="10" borderId="12" xfId="3" applyFont="1" applyFill="1" applyBorder="1" applyAlignment="1">
      <alignment horizontal="center" vertical="center" wrapText="1"/>
    </xf>
    <xf numFmtId="0" fontId="4" fillId="0" borderId="14" xfId="3" applyBorder="1" applyAlignment="1">
      <alignment horizontal="center" vertical="center" wrapText="1"/>
    </xf>
    <xf numFmtId="0" fontId="179" fillId="10" borderId="7" xfId="3" applyFont="1" applyFill="1" applyBorder="1" applyAlignment="1">
      <alignment wrapText="1"/>
    </xf>
    <xf numFmtId="0" fontId="180" fillId="10" borderId="7" xfId="3" applyFont="1" applyFill="1" applyBorder="1"/>
    <xf numFmtId="0" fontId="181" fillId="10" borderId="13" xfId="3" applyFont="1" applyFill="1" applyBorder="1" applyAlignment="1">
      <alignment horizontal="center" vertical="center" wrapText="1"/>
    </xf>
    <xf numFmtId="0" fontId="181" fillId="10" borderId="14" xfId="3" applyFont="1" applyFill="1" applyBorder="1" applyAlignment="1">
      <alignment horizontal="center" vertical="center" wrapText="1"/>
    </xf>
    <xf numFmtId="0" fontId="181" fillId="10" borderId="15" xfId="3" applyFont="1" applyFill="1" applyBorder="1" applyAlignment="1">
      <alignment horizontal="center" vertical="center" wrapText="1"/>
    </xf>
    <xf numFmtId="0" fontId="4" fillId="10" borderId="10" xfId="3" applyFill="1" applyBorder="1" applyAlignment="1">
      <alignment horizontal="center"/>
    </xf>
    <xf numFmtId="0" fontId="4" fillId="10" borderId="12" xfId="3" applyFill="1" applyBorder="1" applyAlignment="1">
      <alignment horizontal="center"/>
    </xf>
    <xf numFmtId="0" fontId="10" fillId="10" borderId="7" xfId="3" applyFont="1" applyFill="1" applyBorder="1"/>
    <xf numFmtId="0" fontId="10" fillId="0" borderId="7" xfId="3" applyFont="1" applyBorder="1"/>
    <xf numFmtId="0" fontId="51" fillId="10" borderId="14" xfId="3" applyFont="1" applyFill="1" applyBorder="1" applyAlignment="1">
      <alignment horizontal="center" vertical="center" wrapText="1"/>
    </xf>
    <xf numFmtId="0" fontId="51" fillId="10" borderId="1" xfId="3" applyFont="1" applyFill="1" applyBorder="1" applyAlignment="1">
      <alignment horizontal="center" vertical="center"/>
    </xf>
    <xf numFmtId="0" fontId="51" fillId="10" borderId="2" xfId="3" applyFont="1" applyFill="1" applyBorder="1" applyAlignment="1">
      <alignment horizontal="center" vertical="center"/>
    </xf>
    <xf numFmtId="0" fontId="51" fillId="10" borderId="3" xfId="3" applyFont="1" applyFill="1" applyBorder="1" applyAlignment="1">
      <alignment horizontal="center" vertical="center"/>
    </xf>
    <xf numFmtId="0" fontId="51" fillId="10" borderId="10" xfId="3" applyFont="1" applyFill="1" applyBorder="1" applyAlignment="1">
      <alignment horizontal="center" vertical="center" wrapText="1"/>
    </xf>
    <xf numFmtId="0" fontId="51" fillId="10" borderId="11" xfId="3" applyFont="1" applyFill="1" applyBorder="1" applyAlignment="1">
      <alignment horizontal="center" vertical="center" wrapText="1"/>
    </xf>
    <xf numFmtId="0" fontId="51" fillId="10" borderId="12" xfId="3" applyFont="1" applyFill="1" applyBorder="1" applyAlignment="1">
      <alignment horizontal="center" vertical="center" wrapText="1"/>
    </xf>
    <xf numFmtId="0" fontId="80" fillId="0" borderId="1" xfId="3" applyFont="1" applyBorder="1" applyAlignment="1">
      <alignment horizontal="center" wrapText="1"/>
    </xf>
    <xf numFmtId="0" fontId="80" fillId="0" borderId="2" xfId="3" applyFont="1" applyBorder="1" applyAlignment="1">
      <alignment horizontal="center" wrapText="1"/>
    </xf>
    <xf numFmtId="0" fontId="80" fillId="0" borderId="3" xfId="3" applyFont="1" applyBorder="1" applyAlignment="1">
      <alignment horizontal="center" wrapText="1"/>
    </xf>
  </cellXfs>
  <cellStyles count="16">
    <cellStyle name="=C:\WINNT35\SYSTEM32\COMMAND.COM" xfId="5" xr:uid="{7DBF29FF-F3F7-428C-AE59-7C755861AA6D}"/>
    <cellStyle name="Heading 1 2" xfId="4" xr:uid="{D35D28F9-3416-45B3-AB40-8359DE5AD687}"/>
    <cellStyle name="Heading 2 2" xfId="6" xr:uid="{541354D4-BC50-426B-BA8B-0F0A2933874A}"/>
    <cellStyle name="HeadingTable" xfId="14" xr:uid="{59099D4C-D04E-48AE-9AD1-100D9117BA5B}"/>
    <cellStyle name="Hyperlink" xfId="1" builtinId="8"/>
    <cellStyle name="Hyperlink 2" xfId="2" xr:uid="{9583EFD8-E734-45A7-9280-C13E7407ACC8}"/>
    <cellStyle name="Normal" xfId="0" builtinId="0"/>
    <cellStyle name="Normal 2" xfId="3" xr:uid="{2A1B7328-316F-4A84-95E7-A579A7EF7C67}"/>
    <cellStyle name="Normal 2 2" xfId="7" xr:uid="{0ECCD957-E4CC-4BBE-B70D-C25531742EA1}"/>
    <cellStyle name="Normal 2 3" xfId="9" xr:uid="{49467A7A-EC50-415C-AF69-2E13C7345D71}"/>
    <cellStyle name="Normal 4" xfId="12" xr:uid="{1A5790F7-288A-492C-B6D9-569D70938E93}"/>
    <cellStyle name="Normal_20 OPR" xfId="11" xr:uid="{83D18B41-46D9-48D5-9D3B-8E02EB3E3B85}"/>
    <cellStyle name="optionalExposure" xfId="8" xr:uid="{F3355DB0-0D45-40D5-9093-B7D834DF3A8C}"/>
    <cellStyle name="Percent" xfId="15" builtinId="5"/>
    <cellStyle name="Percent 2" xfId="10" xr:uid="{ECB5D363-DB24-4EC2-B27B-3E3F4FC37A2E}"/>
    <cellStyle name="Standard 3" xfId="13" xr:uid="{D5CADD45-63E0-4BCF-82C0-78F38844CE5E}"/>
  </cellStyles>
  <dxfs count="1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9512AC0D-B3F4-465A-A343-8F37A2FCB75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B57B5DF-9A3D-4088-9348-CB86710366F5}"/>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6CA82424-84AC-4D2C-AE9B-2C5E1EC4C704}"/>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F30B-F46F-4833-BE6F-AA3A4A5440FB}">
  <sheetPr codeName="Sheet2"/>
  <dimension ref="B2:L117"/>
  <sheetViews>
    <sheetView zoomScale="85" zoomScaleNormal="85" workbookViewId="0">
      <selection activeCell="Q21" sqref="Q21"/>
    </sheetView>
  </sheetViews>
  <sheetFormatPr defaultColWidth="9.1796875" defaultRowHeight="14.5" x14ac:dyDescent="0.35"/>
  <cols>
    <col min="1" max="1" width="9.81640625" style="1" customWidth="1"/>
    <col min="2" max="12" width="9.1796875" style="1"/>
    <col min="13" max="13" width="15.7265625" style="1" customWidth="1"/>
    <col min="14" max="16384" width="9.1796875" style="1"/>
  </cols>
  <sheetData>
    <row r="2" spans="2:12" x14ac:dyDescent="0.35">
      <c r="B2" s="670" t="s">
        <v>1650</v>
      </c>
    </row>
    <row r="3" spans="2:12" x14ac:dyDescent="0.35">
      <c r="B3" s="962" t="s">
        <v>1625</v>
      </c>
      <c r="C3" s="963"/>
      <c r="D3" s="963"/>
      <c r="E3" s="963"/>
      <c r="F3" s="963"/>
      <c r="G3" s="963"/>
      <c r="H3" s="963"/>
      <c r="I3" s="963"/>
      <c r="J3" s="963"/>
      <c r="K3" s="963"/>
      <c r="L3" s="964"/>
    </row>
    <row r="4" spans="2:12" x14ac:dyDescent="0.35">
      <c r="B4" s="965" t="s">
        <v>1</v>
      </c>
      <c r="C4" s="966"/>
      <c r="D4" s="966"/>
      <c r="E4" s="966"/>
      <c r="F4" s="966"/>
      <c r="G4" s="966"/>
      <c r="H4" s="966"/>
      <c r="I4" s="966"/>
      <c r="J4" s="966"/>
      <c r="K4" s="966"/>
      <c r="L4" s="967"/>
    </row>
    <row r="5" spans="2:12" ht="22.5" customHeight="1" x14ac:dyDescent="0.35">
      <c r="B5" s="965" t="s">
        <v>2</v>
      </c>
      <c r="C5" s="966"/>
      <c r="D5" s="966"/>
      <c r="E5" s="966"/>
      <c r="F5" s="966"/>
      <c r="G5" s="966"/>
      <c r="H5" s="966"/>
      <c r="I5" s="966"/>
      <c r="J5" s="966"/>
      <c r="K5" s="966"/>
      <c r="L5" s="967"/>
    </row>
    <row r="6" spans="2:12" x14ac:dyDescent="0.35">
      <c r="B6" s="965" t="s">
        <v>3</v>
      </c>
      <c r="C6" s="966"/>
      <c r="D6" s="966"/>
      <c r="E6" s="966"/>
      <c r="F6" s="966"/>
      <c r="G6" s="966"/>
      <c r="H6" s="966"/>
      <c r="I6" s="966"/>
      <c r="J6" s="966"/>
      <c r="K6" s="966"/>
      <c r="L6" s="967"/>
    </row>
    <row r="7" spans="2:12" ht="22.5" customHeight="1" x14ac:dyDescent="0.35">
      <c r="B7" s="959" t="s">
        <v>4</v>
      </c>
      <c r="C7" s="960"/>
      <c r="D7" s="960"/>
      <c r="E7" s="960"/>
      <c r="F7" s="960"/>
      <c r="G7" s="960"/>
      <c r="H7" s="960"/>
      <c r="I7" s="960"/>
      <c r="J7" s="960"/>
      <c r="K7" s="960"/>
      <c r="L7" s="961"/>
    </row>
    <row r="8" spans="2:12" ht="20.149999999999999" customHeight="1" x14ac:dyDescent="0.35">
      <c r="B8" s="670" t="s">
        <v>1651</v>
      </c>
      <c r="C8" s="664"/>
      <c r="D8" s="664"/>
      <c r="E8" s="664"/>
      <c r="F8" s="664"/>
      <c r="G8" s="664"/>
      <c r="H8" s="664"/>
      <c r="I8" s="664"/>
      <c r="J8" s="664"/>
      <c r="K8" s="664"/>
      <c r="L8" s="669"/>
    </row>
    <row r="9" spans="2:12" ht="22.5" customHeight="1" x14ac:dyDescent="0.35">
      <c r="B9" s="962" t="s">
        <v>119</v>
      </c>
      <c r="C9" s="963"/>
      <c r="D9" s="963"/>
      <c r="E9" s="963"/>
      <c r="F9" s="963"/>
      <c r="G9" s="963"/>
      <c r="H9" s="963"/>
      <c r="I9" s="963"/>
      <c r="J9" s="963"/>
      <c r="K9" s="963"/>
      <c r="L9" s="964"/>
    </row>
    <row r="10" spans="2:12" ht="22.5" customHeight="1" x14ac:dyDescent="0.35">
      <c r="B10" s="959" t="s">
        <v>120</v>
      </c>
      <c r="C10" s="960"/>
      <c r="D10" s="960"/>
      <c r="E10" s="960"/>
      <c r="F10" s="960"/>
      <c r="G10" s="960"/>
      <c r="H10" s="960"/>
      <c r="I10" s="960"/>
      <c r="J10" s="960"/>
      <c r="K10" s="960"/>
      <c r="L10" s="961"/>
    </row>
    <row r="11" spans="2:12" ht="20.149999999999999" customHeight="1" x14ac:dyDescent="0.35">
      <c r="B11" s="670" t="s">
        <v>1652</v>
      </c>
      <c r="C11" s="664"/>
      <c r="D11" s="664"/>
      <c r="E11" s="664"/>
      <c r="F11" s="664"/>
      <c r="G11" s="664"/>
      <c r="H11" s="664"/>
      <c r="I11" s="664"/>
      <c r="J11" s="664"/>
      <c r="K11" s="664"/>
      <c r="L11" s="669"/>
    </row>
    <row r="12" spans="2:12" ht="22.5" customHeight="1" x14ac:dyDescent="0.35">
      <c r="B12" s="977" t="s">
        <v>184</v>
      </c>
      <c r="C12" s="978"/>
      <c r="D12" s="978"/>
      <c r="E12" s="978"/>
      <c r="F12" s="978"/>
      <c r="G12" s="978"/>
      <c r="H12" s="978"/>
      <c r="I12" s="978"/>
      <c r="J12" s="978"/>
      <c r="K12" s="978"/>
      <c r="L12" s="979"/>
    </row>
    <row r="13" spans="2:12" ht="22.5" customHeight="1" x14ac:dyDescent="0.35">
      <c r="B13" s="965" t="s">
        <v>185</v>
      </c>
      <c r="C13" s="966"/>
      <c r="D13" s="966"/>
      <c r="E13" s="966"/>
      <c r="F13" s="966"/>
      <c r="G13" s="966"/>
      <c r="H13" s="966"/>
      <c r="I13" s="966"/>
      <c r="J13" s="966"/>
      <c r="K13" s="966"/>
      <c r="L13" s="967"/>
    </row>
    <row r="14" spans="2:12" ht="22.5" customHeight="1" x14ac:dyDescent="0.35">
      <c r="B14" s="965" t="s">
        <v>186</v>
      </c>
      <c r="C14" s="966"/>
      <c r="D14" s="966"/>
      <c r="E14" s="966"/>
      <c r="F14" s="966"/>
      <c r="G14" s="966"/>
      <c r="H14" s="966"/>
      <c r="I14" s="966"/>
      <c r="J14" s="966"/>
      <c r="K14" s="966"/>
      <c r="L14" s="967"/>
    </row>
    <row r="15" spans="2:12" x14ac:dyDescent="0.35">
      <c r="B15" s="965" t="s">
        <v>187</v>
      </c>
      <c r="C15" s="966"/>
      <c r="D15" s="966"/>
      <c r="E15" s="966"/>
      <c r="F15" s="966"/>
      <c r="G15" s="966"/>
      <c r="H15" s="966"/>
      <c r="I15" s="966"/>
      <c r="J15" s="966"/>
      <c r="K15" s="966"/>
      <c r="L15" s="967"/>
    </row>
    <row r="16" spans="2:12" x14ac:dyDescent="0.35">
      <c r="B16" s="965" t="s">
        <v>188</v>
      </c>
      <c r="C16" s="966"/>
      <c r="D16" s="966"/>
      <c r="E16" s="966"/>
      <c r="F16" s="966"/>
      <c r="G16" s="966"/>
      <c r="H16" s="966"/>
      <c r="I16" s="966"/>
      <c r="J16" s="966"/>
      <c r="K16" s="966"/>
      <c r="L16" s="967"/>
    </row>
    <row r="17" spans="2:12" x14ac:dyDescent="0.35">
      <c r="B17" s="959" t="s">
        <v>189</v>
      </c>
      <c r="C17" s="960"/>
      <c r="D17" s="960"/>
      <c r="E17" s="960"/>
      <c r="F17" s="960"/>
      <c r="G17" s="960"/>
      <c r="H17" s="960"/>
      <c r="I17" s="960"/>
      <c r="J17" s="960"/>
      <c r="K17" s="960"/>
      <c r="L17" s="961"/>
    </row>
    <row r="18" spans="2:12" ht="20.149999999999999" customHeight="1" x14ac:dyDescent="0.35">
      <c r="B18" s="670" t="s">
        <v>691</v>
      </c>
      <c r="C18" s="664"/>
      <c r="D18" s="664"/>
      <c r="E18" s="664"/>
      <c r="F18" s="664"/>
      <c r="G18" s="664"/>
      <c r="H18" s="664"/>
      <c r="I18" s="664"/>
      <c r="J18" s="664"/>
      <c r="K18" s="664"/>
      <c r="L18" s="669"/>
    </row>
    <row r="19" spans="2:12" x14ac:dyDescent="0.35">
      <c r="B19" s="977" t="s">
        <v>276</v>
      </c>
      <c r="C19" s="978"/>
      <c r="D19" s="978"/>
      <c r="E19" s="978"/>
      <c r="F19" s="978"/>
      <c r="G19" s="978"/>
      <c r="H19" s="978"/>
      <c r="I19" s="978"/>
      <c r="J19" s="978"/>
      <c r="K19" s="978"/>
      <c r="L19" s="979"/>
    </row>
    <row r="20" spans="2:12" x14ac:dyDescent="0.35">
      <c r="B20" s="965" t="s">
        <v>277</v>
      </c>
      <c r="C20" s="966"/>
      <c r="D20" s="966"/>
      <c r="E20" s="966"/>
      <c r="F20" s="966"/>
      <c r="G20" s="966"/>
      <c r="H20" s="966"/>
      <c r="I20" s="966"/>
      <c r="J20" s="966"/>
      <c r="K20" s="966"/>
      <c r="L20" s="967"/>
    </row>
    <row r="21" spans="2:12" x14ac:dyDescent="0.35">
      <c r="B21" s="959" t="s">
        <v>278</v>
      </c>
      <c r="C21" s="960"/>
      <c r="D21" s="960"/>
      <c r="E21" s="960"/>
      <c r="F21" s="960"/>
      <c r="G21" s="960"/>
      <c r="H21" s="960"/>
      <c r="I21" s="960"/>
      <c r="J21" s="960"/>
      <c r="K21" s="960"/>
      <c r="L21" s="961"/>
    </row>
    <row r="22" spans="2:12" ht="20.149999999999999" customHeight="1" x14ac:dyDescent="0.35">
      <c r="B22" s="670" t="s">
        <v>1653</v>
      </c>
      <c r="C22" s="664"/>
      <c r="D22" s="664"/>
      <c r="E22" s="664"/>
      <c r="F22" s="664"/>
      <c r="G22" s="664"/>
      <c r="H22" s="664"/>
      <c r="I22" s="664"/>
      <c r="J22" s="664"/>
      <c r="K22" s="664"/>
      <c r="L22" s="669"/>
    </row>
    <row r="23" spans="2:12" x14ac:dyDescent="0.35">
      <c r="B23" s="977" t="s">
        <v>154</v>
      </c>
      <c r="C23" s="978"/>
      <c r="D23" s="978"/>
      <c r="E23" s="978"/>
      <c r="F23" s="978"/>
      <c r="G23" s="978"/>
      <c r="H23" s="978"/>
      <c r="I23" s="978"/>
      <c r="J23" s="978"/>
      <c r="K23" s="978"/>
      <c r="L23" s="979"/>
    </row>
    <row r="24" spans="2:12" x14ac:dyDescent="0.35">
      <c r="B24" s="959" t="s">
        <v>155</v>
      </c>
      <c r="C24" s="960"/>
      <c r="D24" s="960"/>
      <c r="E24" s="960"/>
      <c r="F24" s="960"/>
      <c r="G24" s="960"/>
      <c r="H24" s="960"/>
      <c r="I24" s="960"/>
      <c r="J24" s="960"/>
      <c r="K24" s="960"/>
      <c r="L24" s="961"/>
    </row>
    <row r="25" spans="2:12" ht="20.149999999999999" customHeight="1" x14ac:dyDescent="0.35">
      <c r="B25" s="670" t="s">
        <v>1654</v>
      </c>
      <c r="C25" s="664"/>
      <c r="D25" s="664"/>
      <c r="E25" s="664"/>
      <c r="F25" s="664"/>
      <c r="G25" s="664"/>
      <c r="H25" s="664"/>
      <c r="I25" s="664"/>
      <c r="J25" s="664"/>
      <c r="K25" s="664"/>
      <c r="L25" s="669"/>
    </row>
    <row r="26" spans="2:12" x14ac:dyDescent="0.35">
      <c r="B26" s="962" t="s">
        <v>478</v>
      </c>
      <c r="C26" s="963"/>
      <c r="D26" s="963"/>
      <c r="E26" s="963"/>
      <c r="F26" s="963"/>
      <c r="G26" s="963"/>
      <c r="H26" s="963"/>
      <c r="I26" s="963"/>
      <c r="J26" s="963"/>
      <c r="K26" s="963"/>
      <c r="L26" s="964"/>
    </row>
    <row r="27" spans="2:12" x14ac:dyDescent="0.35">
      <c r="B27" s="965" t="s">
        <v>479</v>
      </c>
      <c r="C27" s="966"/>
      <c r="D27" s="966"/>
      <c r="E27" s="966"/>
      <c r="F27" s="966"/>
      <c r="G27" s="966"/>
      <c r="H27" s="966"/>
      <c r="I27" s="966"/>
      <c r="J27" s="966"/>
      <c r="K27" s="966"/>
      <c r="L27" s="967"/>
    </row>
    <row r="28" spans="2:12" x14ac:dyDescent="0.35">
      <c r="B28" s="965" t="s">
        <v>480</v>
      </c>
      <c r="C28" s="966"/>
      <c r="D28" s="966"/>
      <c r="E28" s="966"/>
      <c r="F28" s="966"/>
      <c r="G28" s="966"/>
      <c r="H28" s="966"/>
      <c r="I28" s="966"/>
      <c r="J28" s="966"/>
      <c r="K28" s="966"/>
      <c r="L28" s="967"/>
    </row>
    <row r="29" spans="2:12" x14ac:dyDescent="0.35">
      <c r="B29" s="974" t="s">
        <v>481</v>
      </c>
      <c r="C29" s="975"/>
      <c r="D29" s="975"/>
      <c r="E29" s="975"/>
      <c r="F29" s="975"/>
      <c r="G29" s="975"/>
      <c r="H29" s="975"/>
      <c r="I29" s="975"/>
      <c r="J29" s="975"/>
      <c r="K29" s="975"/>
      <c r="L29" s="976"/>
    </row>
    <row r="30" spans="2:12" ht="20.149999999999999" customHeight="1" x14ac:dyDescent="0.35">
      <c r="B30" s="670" t="s">
        <v>1655</v>
      </c>
      <c r="D30" s="671"/>
      <c r="E30" s="671"/>
      <c r="F30" s="671"/>
      <c r="G30" s="671"/>
      <c r="H30" s="671"/>
      <c r="I30" s="671"/>
      <c r="J30" s="671"/>
      <c r="K30" s="671"/>
      <c r="L30" s="672"/>
    </row>
    <row r="31" spans="2:12" x14ac:dyDescent="0.35">
      <c r="B31" s="962" t="s">
        <v>613</v>
      </c>
      <c r="C31" s="963"/>
      <c r="D31" s="963"/>
      <c r="E31" s="963"/>
      <c r="F31" s="963"/>
      <c r="G31" s="963"/>
      <c r="H31" s="963"/>
      <c r="I31" s="963"/>
      <c r="J31" s="963"/>
      <c r="K31" s="963"/>
      <c r="L31" s="964"/>
    </row>
    <row r="32" spans="2:12" x14ac:dyDescent="0.35">
      <c r="B32" s="965" t="s">
        <v>614</v>
      </c>
      <c r="C32" s="966"/>
      <c r="D32" s="966"/>
      <c r="E32" s="966"/>
      <c r="F32" s="966"/>
      <c r="G32" s="966"/>
      <c r="H32" s="966"/>
      <c r="I32" s="966"/>
      <c r="J32" s="966"/>
      <c r="K32" s="966"/>
      <c r="L32" s="967"/>
    </row>
    <row r="33" spans="2:12" x14ac:dyDescent="0.35">
      <c r="B33" s="965" t="s">
        <v>615</v>
      </c>
      <c r="C33" s="966"/>
      <c r="D33" s="966"/>
      <c r="E33" s="966"/>
      <c r="F33" s="966"/>
      <c r="G33" s="966"/>
      <c r="H33" s="966"/>
      <c r="I33" s="966"/>
      <c r="J33" s="966"/>
      <c r="K33" s="966"/>
      <c r="L33" s="967"/>
    </row>
    <row r="34" spans="2:12" x14ac:dyDescent="0.35">
      <c r="B34" s="959" t="s">
        <v>616</v>
      </c>
      <c r="C34" s="960"/>
      <c r="D34" s="960"/>
      <c r="E34" s="960"/>
      <c r="F34" s="960"/>
      <c r="G34" s="960"/>
      <c r="H34" s="960"/>
      <c r="I34" s="960"/>
      <c r="J34" s="960"/>
      <c r="K34" s="960"/>
      <c r="L34" s="961"/>
    </row>
    <row r="35" spans="2:12" ht="20.149999999999999" customHeight="1" x14ac:dyDescent="0.35">
      <c r="B35" s="670" t="s">
        <v>1656</v>
      </c>
      <c r="C35" s="664"/>
      <c r="D35" s="664"/>
      <c r="E35" s="664"/>
      <c r="F35" s="664"/>
      <c r="G35" s="664"/>
      <c r="H35" s="664"/>
      <c r="I35" s="664"/>
      <c r="J35" s="664"/>
      <c r="K35" s="664"/>
      <c r="L35" s="669"/>
    </row>
    <row r="36" spans="2:12" x14ac:dyDescent="0.35">
      <c r="B36" s="962" t="s">
        <v>766</v>
      </c>
      <c r="C36" s="963"/>
      <c r="D36" s="963"/>
      <c r="E36" s="963"/>
      <c r="F36" s="963"/>
      <c r="G36" s="963"/>
      <c r="H36" s="963"/>
      <c r="I36" s="963"/>
      <c r="J36" s="963"/>
      <c r="K36" s="963"/>
      <c r="L36" s="964"/>
    </row>
    <row r="37" spans="2:12" x14ac:dyDescent="0.35">
      <c r="B37" s="965" t="s">
        <v>767</v>
      </c>
      <c r="C37" s="966"/>
      <c r="D37" s="966"/>
      <c r="E37" s="966"/>
      <c r="F37" s="966"/>
      <c r="G37" s="966"/>
      <c r="H37" s="966"/>
      <c r="I37" s="966"/>
      <c r="J37" s="966"/>
      <c r="K37" s="966"/>
      <c r="L37" s="967"/>
    </row>
    <row r="38" spans="2:12" x14ac:dyDescent="0.35">
      <c r="B38" s="965" t="s">
        <v>768</v>
      </c>
      <c r="C38" s="966"/>
      <c r="D38" s="966"/>
      <c r="E38" s="966"/>
      <c r="F38" s="966"/>
      <c r="G38" s="966"/>
      <c r="H38" s="966"/>
      <c r="I38" s="966"/>
      <c r="J38" s="966"/>
      <c r="K38" s="966"/>
      <c r="L38" s="967"/>
    </row>
    <row r="39" spans="2:12" x14ac:dyDescent="0.35">
      <c r="B39" s="965" t="s">
        <v>769</v>
      </c>
      <c r="C39" s="966"/>
      <c r="D39" s="966"/>
      <c r="E39" s="966"/>
      <c r="F39" s="966"/>
      <c r="G39" s="966"/>
      <c r="H39" s="966"/>
      <c r="I39" s="966"/>
      <c r="J39" s="966"/>
      <c r="K39" s="966"/>
      <c r="L39" s="967"/>
    </row>
    <row r="40" spans="2:12" x14ac:dyDescent="0.35">
      <c r="B40" s="965" t="s">
        <v>770</v>
      </c>
      <c r="C40" s="966"/>
      <c r="D40" s="966"/>
      <c r="E40" s="966"/>
      <c r="F40" s="966"/>
      <c r="G40" s="966"/>
      <c r="H40" s="966"/>
      <c r="I40" s="966"/>
      <c r="J40" s="966"/>
      <c r="K40" s="966"/>
      <c r="L40" s="967"/>
    </row>
    <row r="41" spans="2:12" x14ac:dyDescent="0.35">
      <c r="B41" s="965" t="s">
        <v>771</v>
      </c>
      <c r="C41" s="966"/>
      <c r="D41" s="966"/>
      <c r="E41" s="966"/>
      <c r="F41" s="966"/>
      <c r="G41" s="966"/>
      <c r="H41" s="966"/>
      <c r="I41" s="966"/>
      <c r="J41" s="966"/>
      <c r="K41" s="966"/>
      <c r="L41" s="967"/>
    </row>
    <row r="42" spans="2:12" x14ac:dyDescent="0.35">
      <c r="B42" s="965" t="s">
        <v>772</v>
      </c>
      <c r="C42" s="966"/>
      <c r="D42" s="966"/>
      <c r="E42" s="966"/>
      <c r="F42" s="966"/>
      <c r="G42" s="966"/>
      <c r="H42" s="966"/>
      <c r="I42" s="966"/>
      <c r="J42" s="966"/>
      <c r="K42" s="966"/>
      <c r="L42" s="967"/>
    </row>
    <row r="43" spans="2:12" x14ac:dyDescent="0.35">
      <c r="B43" s="965" t="s">
        <v>773</v>
      </c>
      <c r="C43" s="966"/>
      <c r="D43" s="966"/>
      <c r="E43" s="966"/>
      <c r="F43" s="966"/>
      <c r="G43" s="966"/>
      <c r="H43" s="966"/>
      <c r="I43" s="966"/>
      <c r="J43" s="966"/>
      <c r="K43" s="966"/>
      <c r="L43" s="967"/>
    </row>
    <row r="44" spans="2:12" x14ac:dyDescent="0.35">
      <c r="B44" s="965" t="s">
        <v>774</v>
      </c>
      <c r="C44" s="966"/>
      <c r="D44" s="966"/>
      <c r="E44" s="966"/>
      <c r="F44" s="966"/>
      <c r="G44" s="966"/>
      <c r="H44" s="966"/>
      <c r="I44" s="966"/>
      <c r="J44" s="966"/>
      <c r="K44" s="966"/>
      <c r="L44" s="967"/>
    </row>
    <row r="45" spans="2:12" x14ac:dyDescent="0.35">
      <c r="B45" s="965" t="s">
        <v>775</v>
      </c>
      <c r="C45" s="966"/>
      <c r="D45" s="966"/>
      <c r="E45" s="966"/>
      <c r="F45" s="966"/>
      <c r="G45" s="966"/>
      <c r="H45" s="966"/>
      <c r="I45" s="966"/>
      <c r="J45" s="966"/>
      <c r="K45" s="966"/>
      <c r="L45" s="967"/>
    </row>
    <row r="46" spans="2:12" x14ac:dyDescent="0.35">
      <c r="B46" s="965" t="s">
        <v>776</v>
      </c>
      <c r="C46" s="966"/>
      <c r="D46" s="966"/>
      <c r="E46" s="966"/>
      <c r="F46" s="966"/>
      <c r="G46" s="966"/>
      <c r="H46" s="966"/>
      <c r="I46" s="966"/>
      <c r="J46" s="966"/>
      <c r="K46" s="966"/>
      <c r="L46" s="967"/>
    </row>
    <row r="47" spans="2:12" x14ac:dyDescent="0.35">
      <c r="B47" s="965" t="s">
        <v>777</v>
      </c>
      <c r="C47" s="966"/>
      <c r="D47" s="966"/>
      <c r="E47" s="966"/>
      <c r="F47" s="966"/>
      <c r="G47" s="966"/>
      <c r="H47" s="966"/>
      <c r="I47" s="966"/>
      <c r="J47" s="966"/>
      <c r="K47" s="966"/>
      <c r="L47" s="967"/>
    </row>
    <row r="48" spans="2:12" x14ac:dyDescent="0.35">
      <c r="B48" s="965" t="s">
        <v>778</v>
      </c>
      <c r="C48" s="966"/>
      <c r="D48" s="966"/>
      <c r="E48" s="966"/>
      <c r="F48" s="966"/>
      <c r="G48" s="966"/>
      <c r="H48" s="966"/>
      <c r="I48" s="966"/>
      <c r="J48" s="966"/>
      <c r="K48" s="966"/>
      <c r="L48" s="967"/>
    </row>
    <row r="49" spans="2:12" x14ac:dyDescent="0.35">
      <c r="B49" s="959" t="s">
        <v>1626</v>
      </c>
      <c r="C49" s="960"/>
      <c r="D49" s="960"/>
      <c r="E49" s="960"/>
      <c r="F49" s="960"/>
      <c r="G49" s="960"/>
      <c r="H49" s="960"/>
      <c r="I49" s="960"/>
      <c r="J49" s="960"/>
      <c r="K49" s="960"/>
      <c r="L49" s="961"/>
    </row>
    <row r="50" spans="2:12" ht="20.149999999999999" customHeight="1" x14ac:dyDescent="0.35">
      <c r="B50" s="670" t="s">
        <v>1657</v>
      </c>
      <c r="C50" s="664"/>
      <c r="D50" s="664"/>
      <c r="E50" s="664"/>
      <c r="F50" s="664"/>
      <c r="G50" s="664"/>
      <c r="H50" s="664"/>
      <c r="I50" s="664"/>
      <c r="J50" s="664"/>
      <c r="K50" s="664"/>
      <c r="L50" s="669"/>
    </row>
    <row r="51" spans="2:12" x14ac:dyDescent="0.35">
      <c r="B51" s="962" t="s">
        <v>1627</v>
      </c>
      <c r="C51" s="963"/>
      <c r="D51" s="963"/>
      <c r="E51" s="963"/>
      <c r="F51" s="963"/>
      <c r="G51" s="963"/>
      <c r="H51" s="963"/>
      <c r="I51" s="963"/>
      <c r="J51" s="963"/>
      <c r="K51" s="963"/>
      <c r="L51" s="964"/>
    </row>
    <row r="52" spans="2:12" x14ac:dyDescent="0.35">
      <c r="B52" s="959" t="s">
        <v>1628</v>
      </c>
      <c r="C52" s="960"/>
      <c r="D52" s="960"/>
      <c r="E52" s="960"/>
      <c r="F52" s="960"/>
      <c r="G52" s="960"/>
      <c r="H52" s="960"/>
      <c r="I52" s="960"/>
      <c r="J52" s="960"/>
      <c r="K52" s="960"/>
      <c r="L52" s="961"/>
    </row>
    <row r="53" spans="2:12" ht="20.149999999999999" customHeight="1" x14ac:dyDescent="0.35">
      <c r="B53" s="670" t="s">
        <v>1658</v>
      </c>
      <c r="C53" s="664"/>
      <c r="D53" s="664"/>
      <c r="E53" s="664"/>
      <c r="F53" s="664"/>
      <c r="G53" s="664"/>
      <c r="H53" s="664"/>
      <c r="I53" s="664"/>
      <c r="J53" s="664"/>
      <c r="K53" s="664"/>
      <c r="L53" s="669"/>
    </row>
    <row r="54" spans="2:12" x14ac:dyDescent="0.35">
      <c r="B54" s="962" t="s">
        <v>1629</v>
      </c>
      <c r="C54" s="963"/>
      <c r="D54" s="963"/>
      <c r="E54" s="963"/>
      <c r="F54" s="963"/>
      <c r="G54" s="963"/>
      <c r="H54" s="963"/>
      <c r="I54" s="963"/>
      <c r="J54" s="963"/>
      <c r="K54" s="963"/>
      <c r="L54" s="964"/>
    </row>
    <row r="55" spans="2:12" x14ac:dyDescent="0.35">
      <c r="B55" s="965" t="s">
        <v>1630</v>
      </c>
      <c r="C55" s="966"/>
      <c r="D55" s="966"/>
      <c r="E55" s="966"/>
      <c r="F55" s="966"/>
      <c r="G55" s="966"/>
      <c r="H55" s="966"/>
      <c r="I55" s="966"/>
      <c r="J55" s="966"/>
      <c r="K55" s="966"/>
      <c r="L55" s="967"/>
    </row>
    <row r="56" spans="2:12" x14ac:dyDescent="0.35">
      <c r="B56" s="959" t="s">
        <v>1631</v>
      </c>
      <c r="C56" s="960"/>
      <c r="D56" s="960"/>
      <c r="E56" s="960"/>
      <c r="F56" s="960"/>
      <c r="G56" s="960"/>
      <c r="H56" s="960"/>
      <c r="I56" s="960"/>
      <c r="J56" s="960"/>
      <c r="K56" s="960"/>
      <c r="L56" s="961"/>
    </row>
    <row r="57" spans="2:12" ht="20.149999999999999" customHeight="1" x14ac:dyDescent="0.35">
      <c r="B57" s="670" t="s">
        <v>1659</v>
      </c>
      <c r="C57" s="664"/>
      <c r="D57" s="664"/>
      <c r="E57" s="664"/>
      <c r="F57" s="664"/>
      <c r="G57" s="664"/>
      <c r="H57" s="664"/>
      <c r="I57" s="664"/>
      <c r="J57" s="664"/>
      <c r="K57" s="664"/>
      <c r="L57" s="669"/>
    </row>
    <row r="58" spans="2:12" x14ac:dyDescent="0.35">
      <c r="B58" s="962" t="s">
        <v>1632</v>
      </c>
      <c r="C58" s="963"/>
      <c r="D58" s="963"/>
      <c r="E58" s="963"/>
      <c r="F58" s="963"/>
      <c r="G58" s="963"/>
      <c r="H58" s="963"/>
      <c r="I58" s="963"/>
      <c r="J58" s="963"/>
      <c r="K58" s="963"/>
      <c r="L58" s="964"/>
    </row>
    <row r="59" spans="2:12" x14ac:dyDescent="0.35">
      <c r="B59" s="965" t="s">
        <v>1633</v>
      </c>
      <c r="C59" s="966"/>
      <c r="D59" s="966"/>
      <c r="E59" s="966"/>
      <c r="F59" s="966"/>
      <c r="G59" s="966"/>
      <c r="H59" s="966"/>
      <c r="I59" s="966"/>
      <c r="J59" s="966"/>
      <c r="K59" s="966"/>
      <c r="L59" s="967"/>
    </row>
    <row r="60" spans="2:12" x14ac:dyDescent="0.35">
      <c r="B60" s="965" t="s">
        <v>1634</v>
      </c>
      <c r="C60" s="966"/>
      <c r="D60" s="966"/>
      <c r="E60" s="966"/>
      <c r="F60" s="966"/>
      <c r="G60" s="966"/>
      <c r="H60" s="966"/>
      <c r="I60" s="966"/>
      <c r="J60" s="966"/>
      <c r="K60" s="966"/>
      <c r="L60" s="967"/>
    </row>
    <row r="61" spans="2:12" x14ac:dyDescent="0.35">
      <c r="B61" s="965" t="s">
        <v>1635</v>
      </c>
      <c r="C61" s="966"/>
      <c r="D61" s="966"/>
      <c r="E61" s="966"/>
      <c r="F61" s="966"/>
      <c r="G61" s="966"/>
      <c r="H61" s="966"/>
      <c r="I61" s="966"/>
      <c r="J61" s="966"/>
      <c r="K61" s="966"/>
      <c r="L61" s="967"/>
    </row>
    <row r="62" spans="2:12" x14ac:dyDescent="0.35">
      <c r="B62" s="965" t="s">
        <v>1636</v>
      </c>
      <c r="C62" s="966"/>
      <c r="D62" s="966"/>
      <c r="E62" s="966"/>
      <c r="F62" s="966"/>
      <c r="G62" s="966"/>
      <c r="H62" s="966"/>
      <c r="I62" s="966"/>
      <c r="J62" s="966"/>
      <c r="K62" s="966"/>
      <c r="L62" s="967"/>
    </row>
    <row r="63" spans="2:12" x14ac:dyDescent="0.35">
      <c r="B63" s="965" t="s">
        <v>1637</v>
      </c>
      <c r="C63" s="966"/>
      <c r="D63" s="966"/>
      <c r="E63" s="966"/>
      <c r="F63" s="966"/>
      <c r="G63" s="966"/>
      <c r="H63" s="966"/>
      <c r="I63" s="966"/>
      <c r="J63" s="966"/>
      <c r="K63" s="966"/>
      <c r="L63" s="967"/>
    </row>
    <row r="64" spans="2:12" x14ac:dyDescent="0.35">
      <c r="B64" s="965" t="s">
        <v>1638</v>
      </c>
      <c r="C64" s="966"/>
      <c r="D64" s="966"/>
      <c r="E64" s="966"/>
      <c r="F64" s="966"/>
      <c r="G64" s="966"/>
      <c r="H64" s="966"/>
      <c r="I64" s="966"/>
      <c r="J64" s="966"/>
      <c r="K64" s="966"/>
      <c r="L64" s="967"/>
    </row>
    <row r="65" spans="2:12" x14ac:dyDescent="0.35">
      <c r="B65" s="959" t="s">
        <v>1639</v>
      </c>
      <c r="C65" s="960"/>
      <c r="D65" s="960"/>
      <c r="E65" s="960"/>
      <c r="F65" s="960"/>
      <c r="G65" s="960"/>
      <c r="H65" s="960"/>
      <c r="I65" s="960"/>
      <c r="J65" s="960"/>
      <c r="K65" s="960"/>
      <c r="L65" s="961"/>
    </row>
    <row r="66" spans="2:12" ht="20.149999999999999" customHeight="1" x14ac:dyDescent="0.35">
      <c r="B66" s="670" t="s">
        <v>1660</v>
      </c>
      <c r="C66" s="667"/>
      <c r="D66" s="667"/>
      <c r="E66" s="667"/>
      <c r="F66" s="667"/>
      <c r="G66" s="667"/>
      <c r="H66" s="667"/>
      <c r="I66" s="667"/>
      <c r="J66" s="667"/>
      <c r="K66" s="667"/>
      <c r="L66" s="668"/>
    </row>
    <row r="67" spans="2:12" x14ac:dyDescent="0.35">
      <c r="B67" s="968" t="s">
        <v>1640</v>
      </c>
      <c r="C67" s="969"/>
      <c r="D67" s="969"/>
      <c r="E67" s="969"/>
      <c r="F67" s="969"/>
      <c r="G67" s="969"/>
      <c r="H67" s="969"/>
      <c r="I67" s="969"/>
      <c r="J67" s="969"/>
      <c r="K67" s="969"/>
      <c r="L67" s="970"/>
    </row>
    <row r="68" spans="2:12" ht="20.149999999999999" customHeight="1" x14ac:dyDescent="0.35">
      <c r="B68" s="670" t="s">
        <v>1661</v>
      </c>
      <c r="C68" s="665"/>
      <c r="D68" s="665"/>
      <c r="E68" s="665"/>
      <c r="F68" s="665"/>
      <c r="G68" s="665"/>
      <c r="H68" s="665"/>
      <c r="I68" s="665"/>
      <c r="J68" s="665"/>
      <c r="K68" s="665"/>
      <c r="L68" s="666"/>
    </row>
    <row r="69" spans="2:12" x14ac:dyDescent="0.35">
      <c r="B69" s="962" t="s">
        <v>1641</v>
      </c>
      <c r="C69" s="963"/>
      <c r="D69" s="963"/>
      <c r="E69" s="963"/>
      <c r="F69" s="963"/>
      <c r="G69" s="963"/>
      <c r="H69" s="963"/>
      <c r="I69" s="963"/>
      <c r="J69" s="963"/>
      <c r="K69" s="963"/>
      <c r="L69" s="964"/>
    </row>
    <row r="70" spans="2:12" x14ac:dyDescent="0.35">
      <c r="B70" s="965" t="s">
        <v>1642</v>
      </c>
      <c r="C70" s="966"/>
      <c r="D70" s="966"/>
      <c r="E70" s="966"/>
      <c r="F70" s="966"/>
      <c r="G70" s="966"/>
      <c r="H70" s="966"/>
      <c r="I70" s="966"/>
      <c r="J70" s="966"/>
      <c r="K70" s="966"/>
      <c r="L70" s="967"/>
    </row>
    <row r="71" spans="2:12" x14ac:dyDescent="0.35">
      <c r="B71" s="965" t="s">
        <v>1643</v>
      </c>
      <c r="C71" s="966"/>
      <c r="D71" s="966"/>
      <c r="E71" s="966"/>
      <c r="F71" s="966"/>
      <c r="G71" s="966"/>
      <c r="H71" s="966"/>
      <c r="I71" s="966"/>
      <c r="J71" s="966"/>
      <c r="K71" s="966"/>
      <c r="L71" s="967"/>
    </row>
    <row r="72" spans="2:12" x14ac:dyDescent="0.35">
      <c r="B72" s="965" t="s">
        <v>1644</v>
      </c>
      <c r="C72" s="966"/>
      <c r="D72" s="966"/>
      <c r="E72" s="966"/>
      <c r="F72" s="966"/>
      <c r="G72" s="966"/>
      <c r="H72" s="966"/>
      <c r="I72" s="966"/>
      <c r="J72" s="966"/>
      <c r="K72" s="966"/>
      <c r="L72" s="967"/>
    </row>
    <row r="73" spans="2:12" x14ac:dyDescent="0.35">
      <c r="B73" s="971" t="s">
        <v>1645</v>
      </c>
      <c r="C73" s="972"/>
      <c r="D73" s="972"/>
      <c r="E73" s="972"/>
      <c r="F73" s="972"/>
      <c r="G73" s="972"/>
      <c r="H73" s="972"/>
      <c r="I73" s="972"/>
      <c r="J73" s="972"/>
      <c r="K73" s="972"/>
      <c r="L73" s="973"/>
    </row>
    <row r="74" spans="2:12" x14ac:dyDescent="0.35">
      <c r="B74" s="965" t="s">
        <v>1646</v>
      </c>
      <c r="C74" s="966"/>
      <c r="D74" s="966"/>
      <c r="E74" s="966"/>
      <c r="F74" s="966"/>
      <c r="G74" s="966"/>
      <c r="H74" s="966"/>
      <c r="I74" s="966"/>
      <c r="J74" s="966"/>
      <c r="K74" s="966"/>
      <c r="L74" s="967"/>
    </row>
    <row r="75" spans="2:12" x14ac:dyDescent="0.35">
      <c r="B75" s="965" t="s">
        <v>1647</v>
      </c>
      <c r="C75" s="966"/>
      <c r="D75" s="966"/>
      <c r="E75" s="966"/>
      <c r="F75" s="966"/>
      <c r="G75" s="966"/>
      <c r="H75" s="966"/>
      <c r="I75" s="966"/>
      <c r="J75" s="966"/>
      <c r="K75" s="966"/>
      <c r="L75" s="967"/>
    </row>
    <row r="76" spans="2:12" x14ac:dyDescent="0.35">
      <c r="B76" s="965" t="s">
        <v>1648</v>
      </c>
      <c r="C76" s="966"/>
      <c r="D76" s="966"/>
      <c r="E76" s="966"/>
      <c r="F76" s="966"/>
      <c r="G76" s="966"/>
      <c r="H76" s="966"/>
      <c r="I76" s="966"/>
      <c r="J76" s="966"/>
      <c r="K76" s="966"/>
      <c r="L76" s="967"/>
    </row>
    <row r="77" spans="2:12" x14ac:dyDescent="0.35">
      <c r="B77" s="959" t="s">
        <v>1649</v>
      </c>
      <c r="C77" s="960"/>
      <c r="D77" s="960"/>
      <c r="E77" s="960"/>
      <c r="F77" s="960"/>
      <c r="G77" s="960"/>
      <c r="H77" s="960"/>
      <c r="I77" s="960"/>
      <c r="J77" s="960"/>
      <c r="K77" s="960"/>
      <c r="L77" s="961"/>
    </row>
    <row r="78" spans="2:12" ht="20.149999999999999" customHeight="1" x14ac:dyDescent="0.35">
      <c r="B78" s="670" t="s">
        <v>1662</v>
      </c>
      <c r="C78" s="664"/>
      <c r="D78" s="664"/>
      <c r="E78" s="664"/>
      <c r="F78" s="664"/>
      <c r="G78" s="664"/>
      <c r="H78" s="664"/>
      <c r="I78" s="664"/>
      <c r="J78" s="664"/>
      <c r="K78" s="664"/>
      <c r="L78" s="669"/>
    </row>
    <row r="79" spans="2:12" x14ac:dyDescent="0.35">
      <c r="B79" s="962" t="s">
        <v>1362</v>
      </c>
      <c r="C79" s="963"/>
      <c r="D79" s="963"/>
      <c r="E79" s="963"/>
      <c r="F79" s="963"/>
      <c r="G79" s="963"/>
      <c r="H79" s="963"/>
      <c r="I79" s="963"/>
      <c r="J79" s="963"/>
      <c r="K79" s="963"/>
      <c r="L79" s="964"/>
    </row>
    <row r="80" spans="2:12" x14ac:dyDescent="0.35">
      <c r="B80" s="965" t="s">
        <v>1363</v>
      </c>
      <c r="C80" s="966"/>
      <c r="D80" s="966"/>
      <c r="E80" s="966"/>
      <c r="F80" s="966"/>
      <c r="G80" s="966"/>
      <c r="H80" s="966"/>
      <c r="I80" s="966"/>
      <c r="J80" s="966"/>
      <c r="K80" s="966"/>
      <c r="L80" s="967"/>
    </row>
    <row r="81" spans="2:12" x14ac:dyDescent="0.35">
      <c r="B81" s="965" t="s">
        <v>1364</v>
      </c>
      <c r="C81" s="966"/>
      <c r="D81" s="966"/>
      <c r="E81" s="966"/>
      <c r="F81" s="966"/>
      <c r="G81" s="966"/>
      <c r="H81" s="966"/>
      <c r="I81" s="966"/>
      <c r="J81" s="966"/>
      <c r="K81" s="966"/>
      <c r="L81" s="967"/>
    </row>
    <row r="82" spans="2:12" x14ac:dyDescent="0.35">
      <c r="B82" s="965" t="s">
        <v>1365</v>
      </c>
      <c r="C82" s="966"/>
      <c r="D82" s="966"/>
      <c r="E82" s="966"/>
      <c r="F82" s="966"/>
      <c r="G82" s="966"/>
      <c r="H82" s="966"/>
      <c r="I82" s="966"/>
      <c r="J82" s="966"/>
      <c r="K82" s="966"/>
      <c r="L82" s="967"/>
    </row>
    <row r="83" spans="2:12" x14ac:dyDescent="0.35">
      <c r="B83" s="965" t="s">
        <v>1366</v>
      </c>
      <c r="C83" s="966"/>
      <c r="D83" s="966"/>
      <c r="E83" s="966"/>
      <c r="F83" s="966"/>
      <c r="G83" s="966"/>
      <c r="H83" s="966"/>
      <c r="I83" s="966"/>
      <c r="J83" s="966"/>
      <c r="K83" s="966"/>
      <c r="L83" s="967"/>
    </row>
    <row r="84" spans="2:12" x14ac:dyDescent="0.35">
      <c r="B84" s="959" t="s">
        <v>1367</v>
      </c>
      <c r="C84" s="960"/>
      <c r="D84" s="960"/>
      <c r="E84" s="960"/>
      <c r="F84" s="960"/>
      <c r="G84" s="960"/>
      <c r="H84" s="960"/>
      <c r="I84" s="960"/>
      <c r="J84" s="960"/>
      <c r="K84" s="960"/>
      <c r="L84" s="961"/>
    </row>
    <row r="85" spans="2:12" ht="20.149999999999999" customHeight="1" x14ac:dyDescent="0.35">
      <c r="B85" s="670" t="s">
        <v>1663</v>
      </c>
      <c r="C85" s="664"/>
      <c r="D85" s="664"/>
      <c r="E85" s="664"/>
      <c r="F85" s="664"/>
      <c r="G85" s="664"/>
      <c r="H85" s="664"/>
      <c r="I85" s="664"/>
      <c r="J85" s="664"/>
      <c r="K85" s="664"/>
      <c r="L85" s="669"/>
    </row>
    <row r="86" spans="2:12" x14ac:dyDescent="0.35">
      <c r="B86" s="962" t="s">
        <v>1134</v>
      </c>
      <c r="C86" s="963"/>
      <c r="D86" s="963"/>
      <c r="E86" s="963"/>
      <c r="F86" s="963"/>
      <c r="G86" s="963"/>
      <c r="H86" s="963"/>
      <c r="I86" s="963"/>
      <c r="J86" s="963"/>
      <c r="K86" s="963"/>
      <c r="L86" s="964"/>
    </row>
    <row r="87" spans="2:12" x14ac:dyDescent="0.35">
      <c r="B87" s="965" t="s">
        <v>1135</v>
      </c>
      <c r="C87" s="966"/>
      <c r="D87" s="966"/>
      <c r="E87" s="966"/>
      <c r="F87" s="966"/>
      <c r="G87" s="966"/>
      <c r="H87" s="966"/>
      <c r="I87" s="966"/>
      <c r="J87" s="966"/>
      <c r="K87" s="966"/>
      <c r="L87" s="967"/>
    </row>
    <row r="88" spans="2:12" x14ac:dyDescent="0.35">
      <c r="B88" s="965" t="s">
        <v>1136</v>
      </c>
      <c r="C88" s="966"/>
      <c r="D88" s="966"/>
      <c r="E88" s="966"/>
      <c r="F88" s="966"/>
      <c r="G88" s="966"/>
      <c r="H88" s="966"/>
      <c r="I88" s="966"/>
      <c r="J88" s="966"/>
      <c r="K88" s="966"/>
      <c r="L88" s="967"/>
    </row>
    <row r="89" spans="2:12" x14ac:dyDescent="0.35">
      <c r="B89" s="965" t="s">
        <v>1137</v>
      </c>
      <c r="C89" s="966"/>
      <c r="D89" s="966"/>
      <c r="E89" s="966"/>
      <c r="F89" s="966"/>
      <c r="G89" s="966"/>
      <c r="H89" s="966"/>
      <c r="I89" s="966"/>
      <c r="J89" s="966"/>
      <c r="K89" s="966"/>
      <c r="L89" s="967"/>
    </row>
    <row r="90" spans="2:12" x14ac:dyDescent="0.35">
      <c r="B90" s="965" t="s">
        <v>1138</v>
      </c>
      <c r="C90" s="966"/>
      <c r="D90" s="966"/>
      <c r="E90" s="966"/>
      <c r="F90" s="966"/>
      <c r="G90" s="966"/>
      <c r="H90" s="966"/>
      <c r="I90" s="966"/>
      <c r="J90" s="966"/>
      <c r="K90" s="966"/>
      <c r="L90" s="967"/>
    </row>
    <row r="91" spans="2:12" x14ac:dyDescent="0.35">
      <c r="B91" s="965" t="s">
        <v>1139</v>
      </c>
      <c r="C91" s="966"/>
      <c r="D91" s="966"/>
      <c r="E91" s="966"/>
      <c r="F91" s="966"/>
      <c r="G91" s="966"/>
      <c r="H91" s="966"/>
      <c r="I91" s="966"/>
      <c r="J91" s="966"/>
      <c r="K91" s="966"/>
      <c r="L91" s="967"/>
    </row>
    <row r="92" spans="2:12" x14ac:dyDescent="0.35">
      <c r="B92" s="959" t="s">
        <v>1140</v>
      </c>
      <c r="C92" s="960"/>
      <c r="D92" s="960"/>
      <c r="E92" s="960"/>
      <c r="F92" s="960"/>
      <c r="G92" s="960"/>
      <c r="H92" s="960"/>
      <c r="I92" s="960"/>
      <c r="J92" s="960"/>
      <c r="K92" s="960"/>
      <c r="L92" s="961"/>
    </row>
    <row r="93" spans="2:12" ht="20.149999999999999" customHeight="1" x14ac:dyDescent="0.35">
      <c r="B93" s="670" t="s">
        <v>273</v>
      </c>
      <c r="C93" s="664"/>
      <c r="D93" s="664"/>
      <c r="E93" s="664"/>
      <c r="F93" s="664"/>
      <c r="G93" s="664"/>
      <c r="H93" s="664"/>
      <c r="I93" s="664"/>
      <c r="J93" s="664"/>
      <c r="K93" s="664"/>
      <c r="L93" s="669"/>
    </row>
    <row r="94" spans="2:12" x14ac:dyDescent="0.35">
      <c r="B94" s="962" t="s">
        <v>1436</v>
      </c>
      <c r="C94" s="963"/>
      <c r="D94" s="963"/>
      <c r="E94" s="963"/>
      <c r="F94" s="963"/>
      <c r="G94" s="963"/>
      <c r="H94" s="963"/>
      <c r="I94" s="963"/>
      <c r="J94" s="963"/>
      <c r="K94" s="963"/>
      <c r="L94" s="964"/>
    </row>
    <row r="95" spans="2:12" x14ac:dyDescent="0.35">
      <c r="B95" s="959" t="s">
        <v>1437</v>
      </c>
      <c r="C95" s="960"/>
      <c r="D95" s="960"/>
      <c r="E95" s="960"/>
      <c r="F95" s="960"/>
      <c r="G95" s="960"/>
      <c r="H95" s="960"/>
      <c r="I95" s="960"/>
      <c r="J95" s="960"/>
      <c r="K95" s="960"/>
      <c r="L95" s="961"/>
    </row>
    <row r="96" spans="2:12" ht="20.149999999999999" customHeight="1" x14ac:dyDescent="0.35">
      <c r="B96" s="670" t="s">
        <v>1664</v>
      </c>
      <c r="C96" s="664"/>
      <c r="D96" s="664"/>
      <c r="E96" s="664"/>
      <c r="F96" s="664"/>
      <c r="G96" s="664"/>
      <c r="H96" s="664"/>
      <c r="I96" s="664"/>
      <c r="J96" s="664"/>
      <c r="K96" s="664"/>
      <c r="L96" s="669"/>
    </row>
    <row r="97" spans="2:12" x14ac:dyDescent="0.35">
      <c r="B97" s="962" t="s">
        <v>1463</v>
      </c>
      <c r="C97" s="963"/>
      <c r="D97" s="963"/>
      <c r="E97" s="963"/>
      <c r="F97" s="963"/>
      <c r="G97" s="963"/>
      <c r="H97" s="963"/>
      <c r="I97" s="963"/>
      <c r="J97" s="963"/>
      <c r="K97" s="963"/>
      <c r="L97" s="964"/>
    </row>
    <row r="98" spans="2:12" x14ac:dyDescent="0.35">
      <c r="B98" s="965" t="s">
        <v>1464</v>
      </c>
      <c r="C98" s="966"/>
      <c r="D98" s="966"/>
      <c r="E98" s="966"/>
      <c r="F98" s="966"/>
      <c r="G98" s="966"/>
      <c r="H98" s="966"/>
      <c r="I98" s="966"/>
      <c r="J98" s="966"/>
      <c r="K98" s="966"/>
      <c r="L98" s="967"/>
    </row>
    <row r="99" spans="2:12" x14ac:dyDescent="0.35">
      <c r="B99" s="965" t="s">
        <v>1465</v>
      </c>
      <c r="C99" s="966"/>
      <c r="D99" s="966"/>
      <c r="E99" s="966"/>
      <c r="F99" s="966"/>
      <c r="G99" s="966"/>
      <c r="H99" s="966"/>
      <c r="I99" s="966"/>
      <c r="J99" s="966"/>
      <c r="K99" s="966"/>
      <c r="L99" s="967"/>
    </row>
    <row r="100" spans="2:12" x14ac:dyDescent="0.35">
      <c r="B100" s="965" t="s">
        <v>1466</v>
      </c>
      <c r="C100" s="966"/>
      <c r="D100" s="966"/>
      <c r="E100" s="966"/>
      <c r="F100" s="966"/>
      <c r="G100" s="966"/>
      <c r="H100" s="966"/>
      <c r="I100" s="966"/>
      <c r="J100" s="966"/>
      <c r="K100" s="966"/>
      <c r="L100" s="967"/>
    </row>
    <row r="101" spans="2:12" x14ac:dyDescent="0.35">
      <c r="B101" s="965" t="s">
        <v>1467</v>
      </c>
      <c r="C101" s="966"/>
      <c r="D101" s="966"/>
      <c r="E101" s="966"/>
      <c r="F101" s="966"/>
      <c r="G101" s="966"/>
      <c r="H101" s="966"/>
      <c r="I101" s="966"/>
      <c r="J101" s="966"/>
      <c r="K101" s="966"/>
      <c r="L101" s="967"/>
    </row>
    <row r="102" spans="2:12" x14ac:dyDescent="0.35">
      <c r="B102" s="959" t="s">
        <v>1468</v>
      </c>
      <c r="C102" s="960"/>
      <c r="D102" s="960"/>
      <c r="E102" s="960"/>
      <c r="F102" s="960"/>
      <c r="G102" s="960"/>
      <c r="H102" s="960"/>
      <c r="I102" s="960"/>
      <c r="J102" s="960"/>
      <c r="K102" s="960"/>
      <c r="L102" s="961"/>
    </row>
    <row r="103" spans="2:12" ht="20.149999999999999" customHeight="1" x14ac:dyDescent="0.35">
      <c r="B103" s="670" t="s">
        <v>1665</v>
      </c>
      <c r="C103" s="664"/>
      <c r="D103" s="664"/>
      <c r="E103" s="664"/>
      <c r="F103" s="664"/>
      <c r="G103" s="664"/>
      <c r="H103" s="664"/>
      <c r="I103" s="664"/>
      <c r="J103" s="664"/>
      <c r="K103" s="664"/>
      <c r="L103" s="669"/>
    </row>
    <row r="104" spans="2:12" x14ac:dyDescent="0.35">
      <c r="B104" s="962" t="s">
        <v>1588</v>
      </c>
      <c r="C104" s="963"/>
      <c r="D104" s="963"/>
      <c r="E104" s="963"/>
      <c r="F104" s="963"/>
      <c r="G104" s="963"/>
      <c r="H104" s="963"/>
      <c r="I104" s="963"/>
      <c r="J104" s="963"/>
      <c r="K104" s="963"/>
      <c r="L104" s="964"/>
    </row>
    <row r="105" spans="2:12" x14ac:dyDescent="0.35">
      <c r="B105" s="965" t="s">
        <v>1589</v>
      </c>
      <c r="C105" s="966"/>
      <c r="D105" s="966"/>
      <c r="E105" s="966"/>
      <c r="F105" s="966"/>
      <c r="G105" s="966"/>
      <c r="H105" s="966"/>
      <c r="I105" s="966"/>
      <c r="J105" s="966"/>
      <c r="K105" s="966"/>
      <c r="L105" s="967"/>
    </row>
    <row r="106" spans="2:12" x14ac:dyDescent="0.35">
      <c r="B106" s="965" t="s">
        <v>1590</v>
      </c>
      <c r="C106" s="966"/>
      <c r="D106" s="966"/>
      <c r="E106" s="966"/>
      <c r="F106" s="966"/>
      <c r="G106" s="966"/>
      <c r="H106" s="966"/>
      <c r="I106" s="966"/>
      <c r="J106" s="966"/>
      <c r="K106" s="966"/>
      <c r="L106" s="967"/>
    </row>
    <row r="107" spans="2:12" x14ac:dyDescent="0.35">
      <c r="B107" s="959" t="s">
        <v>1591</v>
      </c>
      <c r="C107" s="960"/>
      <c r="D107" s="960"/>
      <c r="E107" s="960"/>
      <c r="F107" s="960"/>
      <c r="G107" s="960"/>
      <c r="H107" s="960"/>
      <c r="I107" s="960"/>
      <c r="J107" s="960"/>
      <c r="K107" s="960"/>
      <c r="L107" s="961"/>
    </row>
    <row r="109" spans="2:12" ht="20.149999999999999" customHeight="1" x14ac:dyDescent="0.35">
      <c r="B109" s="670" t="s">
        <v>1792</v>
      </c>
      <c r="C109" s="664"/>
      <c r="D109" s="664"/>
      <c r="E109" s="664"/>
      <c r="F109" s="664"/>
      <c r="G109" s="664"/>
      <c r="H109" s="664"/>
      <c r="I109" s="664"/>
      <c r="J109" s="664"/>
      <c r="K109" s="664"/>
      <c r="L109" s="669"/>
    </row>
    <row r="110" spans="2:12" x14ac:dyDescent="0.35">
      <c r="B110" s="956" t="s">
        <v>1793</v>
      </c>
      <c r="C110" s="957"/>
      <c r="D110" s="957"/>
      <c r="E110" s="957"/>
      <c r="F110" s="957"/>
      <c r="G110" s="957"/>
      <c r="H110" s="957"/>
      <c r="I110" s="957"/>
      <c r="J110" s="957"/>
      <c r="K110" s="957"/>
      <c r="L110" s="958"/>
    </row>
    <row r="111" spans="2:12" x14ac:dyDescent="0.35">
      <c r="B111" s="956" t="s">
        <v>1794</v>
      </c>
      <c r="C111" s="957"/>
      <c r="D111" s="957"/>
      <c r="E111" s="957"/>
      <c r="F111" s="957"/>
      <c r="G111" s="957"/>
      <c r="H111" s="957"/>
      <c r="I111" s="957"/>
      <c r="J111" s="957"/>
      <c r="K111" s="957"/>
      <c r="L111" s="958"/>
    </row>
    <row r="112" spans="2:12" x14ac:dyDescent="0.35">
      <c r="B112" s="956" t="s">
        <v>1795</v>
      </c>
      <c r="C112" s="957"/>
      <c r="D112" s="957"/>
      <c r="E112" s="957"/>
      <c r="F112" s="957"/>
      <c r="G112" s="957"/>
      <c r="H112" s="957"/>
      <c r="I112" s="957"/>
      <c r="J112" s="957"/>
      <c r="K112" s="957"/>
      <c r="L112" s="958"/>
    </row>
    <row r="113" spans="2:12" x14ac:dyDescent="0.35">
      <c r="B113" s="956" t="s">
        <v>1796</v>
      </c>
      <c r="C113" s="957"/>
      <c r="D113" s="957"/>
      <c r="E113" s="957"/>
      <c r="F113" s="957"/>
      <c r="G113" s="957"/>
      <c r="H113" s="957"/>
      <c r="I113" s="957"/>
      <c r="J113" s="957"/>
      <c r="K113" s="957"/>
      <c r="L113" s="958"/>
    </row>
    <row r="114" spans="2:12" x14ac:dyDescent="0.35">
      <c r="B114" s="956" t="s">
        <v>1797</v>
      </c>
      <c r="C114" s="957"/>
      <c r="D114" s="957"/>
      <c r="E114" s="957"/>
      <c r="F114" s="957"/>
      <c r="G114" s="957"/>
      <c r="H114" s="957"/>
      <c r="I114" s="957"/>
      <c r="J114" s="957"/>
      <c r="K114" s="957"/>
      <c r="L114" s="958"/>
    </row>
    <row r="115" spans="2:12" x14ac:dyDescent="0.35">
      <c r="B115" s="956" t="s">
        <v>1798</v>
      </c>
      <c r="C115" s="957"/>
      <c r="D115" s="957"/>
      <c r="E115" s="957"/>
      <c r="F115" s="957"/>
      <c r="G115" s="957"/>
      <c r="H115" s="957"/>
      <c r="I115" s="957"/>
      <c r="J115" s="957"/>
      <c r="K115" s="957"/>
      <c r="L115" s="958"/>
    </row>
    <row r="116" spans="2:12" x14ac:dyDescent="0.35">
      <c r="B116" s="956" t="s">
        <v>1799</v>
      </c>
      <c r="C116" s="957"/>
      <c r="D116" s="957"/>
      <c r="E116" s="957"/>
      <c r="F116" s="957"/>
      <c r="G116" s="957"/>
      <c r="H116" s="957"/>
      <c r="I116" s="957"/>
      <c r="J116" s="957"/>
      <c r="K116" s="957"/>
      <c r="L116" s="958"/>
    </row>
    <row r="117" spans="2:12" x14ac:dyDescent="0.35">
      <c r="B117" s="956" t="s">
        <v>1800</v>
      </c>
      <c r="C117" s="957"/>
      <c r="D117" s="957"/>
      <c r="E117" s="957"/>
      <c r="F117" s="957"/>
      <c r="G117" s="957"/>
      <c r="H117" s="957"/>
      <c r="I117" s="957"/>
      <c r="J117" s="957"/>
      <c r="K117" s="957"/>
      <c r="L117" s="958"/>
    </row>
  </sheetData>
  <mergeCells count="96">
    <mergeCell ref="B9:L9"/>
    <mergeCell ref="B3:L3"/>
    <mergeCell ref="B4:L4"/>
    <mergeCell ref="B5:L5"/>
    <mergeCell ref="B6:L6"/>
    <mergeCell ref="B7:L7"/>
    <mergeCell ref="B24:L24"/>
    <mergeCell ref="B10:L10"/>
    <mergeCell ref="B12:L12"/>
    <mergeCell ref="B13:L13"/>
    <mergeCell ref="B14:L14"/>
    <mergeCell ref="B15:L15"/>
    <mergeCell ref="B16:L16"/>
    <mergeCell ref="B17:L17"/>
    <mergeCell ref="B19:L19"/>
    <mergeCell ref="B20:L20"/>
    <mergeCell ref="B21:L21"/>
    <mergeCell ref="B23:L23"/>
    <mergeCell ref="B31:L31"/>
    <mergeCell ref="B32:L32"/>
    <mergeCell ref="B33:L33"/>
    <mergeCell ref="B34:L34"/>
    <mergeCell ref="B26:L26"/>
    <mergeCell ref="B27:L27"/>
    <mergeCell ref="B28:L28"/>
    <mergeCell ref="B29:L29"/>
    <mergeCell ref="B47:L47"/>
    <mergeCell ref="B36:L36"/>
    <mergeCell ref="B37:L37"/>
    <mergeCell ref="B38:L38"/>
    <mergeCell ref="B39:L39"/>
    <mergeCell ref="B40:L40"/>
    <mergeCell ref="B41:L41"/>
    <mergeCell ref="B42:L42"/>
    <mergeCell ref="B43:L43"/>
    <mergeCell ref="B44:L44"/>
    <mergeCell ref="B45:L45"/>
    <mergeCell ref="B46:L46"/>
    <mergeCell ref="B63:L63"/>
    <mergeCell ref="B64:L64"/>
    <mergeCell ref="B56:L56"/>
    <mergeCell ref="B48:L48"/>
    <mergeCell ref="B49:L49"/>
    <mergeCell ref="B51:L51"/>
    <mergeCell ref="B52:L52"/>
    <mergeCell ref="B54:L54"/>
    <mergeCell ref="B55:L55"/>
    <mergeCell ref="B58:L58"/>
    <mergeCell ref="B59:L59"/>
    <mergeCell ref="B60:L60"/>
    <mergeCell ref="B61:L61"/>
    <mergeCell ref="B62:L62"/>
    <mergeCell ref="B79:L79"/>
    <mergeCell ref="B65:L65"/>
    <mergeCell ref="B67:L67"/>
    <mergeCell ref="B69:L69"/>
    <mergeCell ref="B70:L70"/>
    <mergeCell ref="B71:L71"/>
    <mergeCell ref="B72:L72"/>
    <mergeCell ref="B73:L73"/>
    <mergeCell ref="B74:L74"/>
    <mergeCell ref="B75:L75"/>
    <mergeCell ref="B76:L76"/>
    <mergeCell ref="B77:L77"/>
    <mergeCell ref="B92:L92"/>
    <mergeCell ref="B80:L80"/>
    <mergeCell ref="B81:L81"/>
    <mergeCell ref="B82:L82"/>
    <mergeCell ref="B83:L83"/>
    <mergeCell ref="B84:L84"/>
    <mergeCell ref="B86:L86"/>
    <mergeCell ref="B87:L87"/>
    <mergeCell ref="B88:L88"/>
    <mergeCell ref="B89:L89"/>
    <mergeCell ref="B90:L90"/>
    <mergeCell ref="B91:L91"/>
    <mergeCell ref="B107:L107"/>
    <mergeCell ref="B94:L94"/>
    <mergeCell ref="B95:L95"/>
    <mergeCell ref="B97:L97"/>
    <mergeCell ref="B98:L98"/>
    <mergeCell ref="B99:L99"/>
    <mergeCell ref="B100:L100"/>
    <mergeCell ref="B101:L101"/>
    <mergeCell ref="B102:L102"/>
    <mergeCell ref="B104:L104"/>
    <mergeCell ref="B105:L105"/>
    <mergeCell ref="B106:L106"/>
    <mergeCell ref="B115:L115"/>
    <mergeCell ref="B116:L116"/>
    <mergeCell ref="B117:L117"/>
    <mergeCell ref="B110:L110"/>
    <mergeCell ref="B111:L111"/>
    <mergeCell ref="B112:L112"/>
    <mergeCell ref="B113:L113"/>
    <mergeCell ref="B114:L114"/>
  </mergeCells>
  <hyperlinks>
    <hyperlink ref="B3:L3" location="'EU OV1'!A1" display="Template EU OV1 – Overview of total risk exposure amounts" xr:uid="{24691770-1D61-440F-88E2-A8686BBE1BCE}"/>
    <hyperlink ref="B4:L4" location="'EU KM1'!A1" display="Template EU KM1 - Key metrics template" xr:uid="{39260DA4-BBC2-41F8-93A7-6D39C65F4342}"/>
    <hyperlink ref="B5:L5" location="'EU INS1'!A1" display="Template EU INS1 - Insurance participations" xr:uid="{9204C56B-6D65-4B71-AD25-9D78C92ABA90}"/>
    <hyperlink ref="B6:L6" location="'EU INS2'!A1" display="Template EU INS2 - Financial conglomerates information on own funds and capital adequacy ratio" xr:uid="{AA8E39C0-B811-4966-ACA3-E804555B56F5}"/>
    <hyperlink ref="B7:L7" location="'EU OVC'!A1" display="Table EU OVC - ICAAP information" xr:uid="{E2AB6AE5-E411-4752-A8F9-C0CCF3BF2FD8}"/>
    <hyperlink ref="B9:L9" location="'EU OVA'!A1" display="Table EU OVA - Institution risk management approach" xr:uid="{12A025C9-DFE6-4C59-B97E-C93F2DFE7D6B}"/>
    <hyperlink ref="B10:L10" location="'EU OVB'!A1" display="Table EU OVB - Disclosure on governance arrangements" xr:uid="{277B4D67-6706-4DCA-B2FA-EA98E1EC2AF3}"/>
    <hyperlink ref="B12:L12" location="'EU LI1'!A1" display="Template EU LI1 - Differences between the accounting scope and the scope of prudential consolidation and mapping of financial statement categories with regulatory risk categories" xr:uid="{CA157A2D-168B-4250-BEB5-0DEEE2D9E23E}"/>
    <hyperlink ref="B13:L13" location="'EU LI2'!A1" display="Template EU LI2 - Main sources of differences between regulatory exposure amounts and carrying values in financial statements " xr:uid="{34D4D1B5-CA29-495A-99EB-0F1B47613B5B}"/>
    <hyperlink ref="B14:L14" location="'EU LI3'!A1" display="Template EU LI3 - Outline of the differences in the scopes of consolidation (entity by entity) " xr:uid="{B7324C9A-81B2-49AF-BE02-234B3C0114D8}"/>
    <hyperlink ref="B15:L15" location="'EU LIA'!A1" display="Table EU LIA - Explanations of differences between accounting and regulatory exposure amounts" xr:uid="{A43DFF1A-3B6D-4A5B-8FBE-56846678A275}"/>
    <hyperlink ref="B16:L16" location="'EU LIB'!A1" display="Table EU LIB - Other qualitative information on the scope of application" xr:uid="{16ABA931-6177-46C7-AE7B-9DD02DF39E8E}"/>
    <hyperlink ref="B17:L17" location="'EU PV1'!A1" display="Template EU PV1 - Prudent valuation adjustments (PVA)" xr:uid="{EE265F0A-3EE8-49B8-B67E-9B35B218447F}"/>
    <hyperlink ref="B19:L19" location="'EU CC1'!A1" display="Template EU CC1 - Composition of regulatory own funds" xr:uid="{1BA59851-C5C4-4235-9717-E07175FEF649}"/>
    <hyperlink ref="B20:L20" location="'EU CC2'!A1" display="Template EU CC2 - reconciliation of regulatory own funds to balance sheet in the audited financial statements" xr:uid="{908239C5-9AB8-412D-A342-A11D8A71D29E}"/>
    <hyperlink ref="B21:L21" location="'EU CCA'!A1" display="Template EU CCA: Main features of regulatory own funds instruments and eligible liabilities instruments" xr:uid="{8A402735-E09D-461E-BA43-C810B9C303F8}"/>
    <hyperlink ref="B23:L23" location="'EU CCyB1'!A1" display="Template EU CCyB1 - Geographical distribution of credit exposures relevant for the calculation of the countercyclical buffer" xr:uid="{A60FC1C5-5D33-45A0-AF90-BBA231B80E0F}"/>
    <hyperlink ref="B24:L24" location="'EU CCyB2'!A1" display="Template EU CCyB2 - Amount of institution-specific countercyclical capital buffer" xr:uid="{D970A0A7-C26C-4F7D-9602-1A52AECB3FDF}"/>
    <hyperlink ref="B26:L26" location="'EU LR1'!A1" display="Template EU LR1 - LRSum: Summary reconciliation of accounting assets and leverage ratio exposures" xr:uid="{446BD9A6-740F-47AB-BCD7-9A0D4FAB388F}"/>
    <hyperlink ref="B27:L27" location="'EU LR2'!A1" display="Template EU LR2 - LRCom: Leverage ratio common disclosure" xr:uid="{EED9B209-1E91-40F7-8B84-722B9BEA6CE8}"/>
    <hyperlink ref="B28:L28" location="'EU LR3'!A1" display="Template EU LR3 - LRSpl: Split-up of on balance sheet exposures (excluding derivatives, SFTs and exempted exposures)" xr:uid="{47CD57A5-4370-43C9-A5A7-C2136F55A1BE}"/>
    <hyperlink ref="B29:L29" location="'EU LRA'!A1" display="Table EU LRA: Disclosure of LR qualitative information" xr:uid="{60DF79B2-BC68-4258-B31A-B55AF6D5E25B}"/>
    <hyperlink ref="B31:L31" location="'EU LIQA'!A1" display="Table EU LIQA - Liquidity risk management " xr:uid="{E6CD379D-C74B-49E5-A704-091EC6DF1831}"/>
    <hyperlink ref="B32:L32" location="'EU LIQ1'!A1" display="Templates EU LIQ1 - Quantitative information of LCR" xr:uid="{263B8AED-40E2-427D-A13C-588C0B2A275D}"/>
    <hyperlink ref="B33:L33" location="'EU LIQB'!A1" display="Table EU LIQB  on qualitative information on LCR, which complements template EU LIQ1." xr:uid="{69C52007-CC14-455B-9972-BDF9C3D9E6C0}"/>
    <hyperlink ref="B34:L34" location="'EU LIQ2'!A1" display="Template EU LIQ2: Net Stable Funding Ratio " xr:uid="{F1876792-DAF2-45BA-A62B-B6BE0ED27CDB}"/>
    <hyperlink ref="B43:L43" location="'EU CQ2'!A1" display="Template EU CQ2: Quality of forbearance" xr:uid="{AC59DE8F-4999-490C-8C1D-B28A433E5E04}"/>
    <hyperlink ref="B45:L45" location="'EU CQ4'!A1" display="Template EU CQ4: Quality of non-performing exposures by geography " xr:uid="{C8D032D0-FD5D-4C52-BCDC-7B2C7EC5760B}"/>
    <hyperlink ref="B46:L46" location="'EU CQ5'!A1" display="Template EU CQ5: Credit quality of loans and advances by industry" xr:uid="{210DECAA-901A-49D9-A749-DF7526E9BAA3}"/>
    <hyperlink ref="B47:L47" location="'EU CQ6'!A1" display="Template EU CQ6: Collateral valuation - loans and advances " xr:uid="{F4E0CA64-25D4-492C-8DA0-9AC0C8585EC2}"/>
    <hyperlink ref="B48:L48" location="'EU CQ7'!A1" display="Template EU CQ7: Collateral obtained by taking possession and execution processes " xr:uid="{53BF3D63-77C0-4D93-A005-766DD979E9AA}"/>
    <hyperlink ref="B49:L49" location="'EU CQ8'!A1" display="Template EU CQ8: Collateral obtained by taking possession and execution processes – vintage breakdown" xr:uid="{7A7EF61F-2D98-46D9-B5C7-ADB1D646A656}"/>
    <hyperlink ref="B36:L36" location="'EU CRA'!A1" display="Table EU CRA: General qualitative information about credit risk" xr:uid="{34616594-1043-4F70-8781-0DC809E7113D}"/>
    <hyperlink ref="B37:L37" location="'EU CRB'!A1" display="Table EU CRB: Additional disclosure related to the credit quality of assets" xr:uid="{2846842B-1344-4B83-A46D-5A364202BFA6}"/>
    <hyperlink ref="B42:L42" location="'EU CQ1'!A1" display="Template EU CQ1: Credit quality of forborne exposures" xr:uid="{67B610A2-981A-4EF4-8CF0-0369719ADF9C}"/>
    <hyperlink ref="B39:L39" location="'EU CR1-A'!A1" display="Template EU CR1-A: Maturity of exposures" xr:uid="{9EFBD269-9755-4790-9873-AEAFCC6EAAB6}"/>
    <hyperlink ref="B40:L40" location="'EU CR2'!A1" display="Template EU CR2: Changes in the stock of non-performing loans and advances" xr:uid="{A971D229-7220-4E92-9FEE-3E036CCCDB6C}"/>
    <hyperlink ref="B44" location="'EU CQ3'!A1" display="Template CQ2: Credit quality of performing and non-performing exposures by past due days" xr:uid="{ED96D456-CD18-404C-9F72-5E1D06760541}"/>
    <hyperlink ref="B44:L44" location="'Template EU CQ3'!A1" display="Template EU CQ3: Credit quality of performing and non-performing exposures by past due days" xr:uid="{85E033FF-8CA3-46A7-AB73-FA04C651C654}"/>
    <hyperlink ref="B38:L38" location="'EU CR1'!A1" display="Template EU CR1: Performing and non-performing exposures and related provisions" xr:uid="{1FC5DE3C-5E6F-4FFE-B36D-0F65B208C169}"/>
    <hyperlink ref="B41:L41" location="'EU CR2a'!A1" display="Template EU CR2a: Changes in the stock of non-performing loans and advances and related net accumulated recoveries" xr:uid="{BB8EAE6C-BCEF-4717-99EB-87E48BC4F33D}"/>
    <hyperlink ref="B51:L51" location="'EU CRC'!A1" display="Table EU CRC – Qualitative disclosure requirements related to CRM techniques" xr:uid="{EA6EC651-E561-44F3-A919-46A41B71DEED}"/>
    <hyperlink ref="B52:L52" location="'EU CR3'!A1" display="Template EU CR3 –  CRM techniques overview:  Disclosure of the use of credit risk mitigation techniques" xr:uid="{CF5BB45A-E4A0-4317-8ED8-75F9B6BA60CF}"/>
    <hyperlink ref="B54:L54" location="'EU CRD'!A1" display="Table EU CRD – Qualitative disclosure requirements related to standardised model" xr:uid="{F59D4910-9132-4BCE-89F2-BFD31760213E}"/>
    <hyperlink ref="B55:L55" location="'EU CR4'!A1" display="Template EU CR4 – standardised approach – Credit risk exposure and CRM effects" xr:uid="{0294BA13-DC4A-404D-B282-D34D0349F655}"/>
    <hyperlink ref="B56:L56" location="'EU CR5'!A1" display="Template EU CR5 – standardised approach" xr:uid="{5CF54773-9FD5-4095-899C-EEA65A3C7362}"/>
    <hyperlink ref="B58:L58" location="'EU CRE'!A1" display="Table EU CRE – Qualitative disclosure requirements related to IRB approach" xr:uid="{B9EA7FF9-F799-411B-882E-4F906A27D477}"/>
    <hyperlink ref="B59:L59" location="'EU CR6'!A1" display="Template EU CR6 – IRB approach – Credit risk exposures by exposure class and PD range" xr:uid="{011C99C3-C996-4969-A5F0-289277FDE3F9}"/>
    <hyperlink ref="B60:L60" location="'EU CR6-A'!A1" display="Template EU CR6-A – Scope of the use of IRB and SA approaches" xr:uid="{2FF35C84-CE4A-4FFF-A32C-7CA737B192EA}"/>
    <hyperlink ref="B61:L61" location="'EU CR7'!A1" display="Template EU CR7 – IRB approach – Effect on the RWEAs of credit derivatives used as CRM techniques" xr:uid="{5AF7DA8F-9700-4B41-8BF4-DBB616884D70}"/>
    <hyperlink ref="B62:L62" location="'EU CR7-A'!A1" display="Template EU CR7-A – IRB approach – Disclosure of the extent of the use of CRM techniques" xr:uid="{FE144EA7-42E3-460B-A7F5-04E154F619DA}"/>
    <hyperlink ref="B63:L63" location="'EU CR8'!A1" display="Template EU CR8 –  RWEA flow statements of credit risk exposures under the IRB approach " xr:uid="{FBC5DB6E-D484-4ABF-A88D-592C061D3C96}"/>
    <hyperlink ref="B64:L64" location="'EU CR9'!A1" display="Template CR9 –IRB approach – Back-testing of PD per exposure class (fixed PD scale)" xr:uid="{E5D9B42A-E614-4469-AB7C-78896094CEF3}"/>
    <hyperlink ref="B65:L65" location="'EU CR9.1'!A1" display="Template CR9.1 –IRB approach – Back-testing of PD per exposure class (only for  PD estimates according to point (f) of Article 180(1) CRR)" xr:uid="{8BCF45AF-0669-42C9-8D0F-237B38B890E5}"/>
    <hyperlink ref="B67:L67" location="'EU CR10'!A1" display="Template EU CR10 –  Specialised lending and equity exposures under the simple riskweighted approach" xr:uid="{369FCA84-4B3E-48F8-BBCC-CC11E04CD7A0}"/>
    <hyperlink ref="B69:L69" location="'EU CCRA'!A1" display="Table EU CCRA – Qualitative disclosure related to CCR" xr:uid="{696BA131-6035-4A93-B639-A5ED8E43A441}"/>
    <hyperlink ref="B70:L70" location="'EU CCR1'!A1" display="Template EU CCR1 – Analysis of CCR exposure by approach" xr:uid="{E8E5F6DF-1871-428D-B259-2C568BE3A82B}"/>
    <hyperlink ref="B71:L71" location="'EU CCR2'!A1" display="Template EU CCR2 – Transactions subject to own funds requirements for CVA risk" xr:uid="{636CC39B-D479-4748-A13A-440D1FE03E03}"/>
    <hyperlink ref="B72:L72" location="'EU CCR3'!A1" display="Template EU CCR3 – Standardised approach – CCR exposures by regulatory exposure class and risk weights" xr:uid="{59454CD4-30B6-4499-8C1C-8DDAD94C7E4E}"/>
    <hyperlink ref="B73:L73" location="'EU CCR4'!A1" display="Template EU CCR4 - IRB approach - CCR exposures by exposure class and PD scale" xr:uid="{F5803908-C47F-4BA4-8A3C-E58DD7C9A56C}"/>
    <hyperlink ref="B74:L74" location="'EU CCR5'!A1" display="Template EU CCR5 – Composition of collateral for CCR exposures" xr:uid="{CD37AFC3-AC85-46C6-8CC8-7DEBED50D55B}"/>
    <hyperlink ref="B75:L75" location="'EU CCR6'!A1" display="Template EU CCR6 – Credit derivatives exposures" xr:uid="{8FA1D1E4-45EC-4A85-83B7-99FD7F2F310C}"/>
    <hyperlink ref="B76:L76" location="'EU CCR7'!A1" display="Template EU CCR7 – RWEA flow statements of CCR exposures under the IMM" xr:uid="{9CFAC5B9-8507-439C-A375-88882D524FDD}"/>
    <hyperlink ref="B77:L77" location="'EU CCR8'!A1" display="Template EU CCR8 – Exposures to CCPs" xr:uid="{F90C4C1C-F909-4BFE-BCE3-9E4E7D3C808C}"/>
    <hyperlink ref="B79:L79" location="'EU-SECA'!A1" display="Table EU-SECA - Qualitative disclosure requirements related to securitisation exposures " xr:uid="{7D44CB52-08BD-4D12-9EC3-3B51A0E543E3}"/>
    <hyperlink ref="B80:L80" location="'EU-SEC1'!A1" display="Template EU-SEC1 - Securitisation exposures in the non-trading book" xr:uid="{08D0DEDB-F18B-4F49-A35F-BB8BA386F53E}"/>
    <hyperlink ref="B81:L81" location="'EU-SEC2'!A1" display="Template EU-SEC2 - Securitisation exposures in the trading book" xr:uid="{D14F1688-5EB3-412D-85EA-0814368C7E92}"/>
    <hyperlink ref="B82:L82" location="'EU-SEC3'!A1" display="Template EU-SEC3 - Securitisation exposures in the non-trading book and associated regulatory capital requirements - institution acting as originator or as sponsor" xr:uid="{6CBB1741-373D-48EE-8667-E9D8558F4779}"/>
    <hyperlink ref="B83:L83" location="'EU-SEC4'!A1" display="Template EU-SEC4 - Securitisation exposures in the non-trading book and associated regulatory capital requirements - institution acting as investor" xr:uid="{6B6F3E3F-943E-4353-9F9C-8805E565DA9D}"/>
    <hyperlink ref="B84:L84" location="'EU-SEC5'!A1" display="Template EU-SEC5 - Exposures securitised by the institution - Exposures in default and specific credit risk adjustments" xr:uid="{BA0B5050-EC33-4D9A-947A-911106815758}"/>
    <hyperlink ref="B86:L86" location="'EU MRA'!A1" display="Table EU MRA: Qualitative disclosure requirements related to market risk" xr:uid="{CAE8DD20-5542-429C-A208-7868F0E1ABCA}"/>
    <hyperlink ref="B87:L87" location="'EU MR1'!A1" display="Template EU MR1 - Market risk under the standardised approach" xr:uid="{D7E9419D-238F-46FD-B5AF-32467A1D15E7}"/>
    <hyperlink ref="B88:L88" location="'EU MRB'!A1" display="Table EU MRB: Qualitative disclosure requirements for institutions using the internal Market Risk Models" xr:uid="{928B872B-BCDF-4826-A800-3B4CF1E65ABC}"/>
    <hyperlink ref="B89:L89" location="'EU MR2-A'!A1" display="Template EU MR2-A - Market risk under the internal Model Approach (IMA)" xr:uid="{DACC74F8-90F8-4396-BF15-E779A13B9777}"/>
    <hyperlink ref="B90:L90" location="'EU MR2-B'!A1" display="Template EU MR2-B - RWA flow statements of market risk exposures under the IMA" xr:uid="{91CF2E46-72E7-49CC-81E9-2117F0D11DCD}"/>
    <hyperlink ref="B91:L91" location="'EU MR3'!A1" display="Template EU MR3 - IMA values for trading portfolios" xr:uid="{D0A9D828-C943-468D-ABE7-D5AC8AB194D6}"/>
    <hyperlink ref="B92:L92" location="'EU MR4'!A1" display="Template EU MR4 - Comparison of VaR estimates with gains/losses" xr:uid="{0B973263-86FD-4A4D-809A-B6C400DCC7A9}"/>
    <hyperlink ref="B94:L94" location="'EU ORA'!A1" display="Table EU ORA - Qualitative information on operational risk" xr:uid="{80E91EAD-AF6B-429D-85D9-89DEDCC67328}"/>
    <hyperlink ref="B95:L95" location="'EU OR1'!A1" display="Template EU OR1 - Operational risk own funds requirements and risk-weighted exposure amounts" xr:uid="{5C4E1BDE-A224-4C7B-A823-98FD434B1F1C}"/>
    <hyperlink ref="B97:L97" location="'EU REMA'!A1" display="Table EU  REMA - Remuneration policy" xr:uid="{003A8624-3406-499A-A0DE-503BDB3EFB9A}"/>
    <hyperlink ref="B98:L98" location="'EU REM1'!A1" display="Template EU REM1 - Remuneration awarded for the financial year " xr:uid="{FA4A0F36-57BA-42E3-9484-B3C2727D7410}"/>
    <hyperlink ref="B99:L99" location="'EU REM2'!A1" display="Template EU REM2 - Special payments  to staff whose professional activities have a material impact on institutions’ risk profile (identified staff)" xr:uid="{2668500C-8210-403F-9165-45D8482A02FC}"/>
    <hyperlink ref="B100:L100" location="'EU REM3'!A1" display="Template EU REM3 - Deferred remuneration " xr:uid="{F9B70369-CFEF-4241-8176-C38A578869B8}"/>
    <hyperlink ref="B101:L101" location="'EU REM4'!A1" display="Template EU REM4 - Remuneration of 1 million EUR or more per year" xr:uid="{7797BC42-921E-4AF0-A1E2-EB3508A8FA98}"/>
    <hyperlink ref="B102:L102" location="'EU REM5'!A1" display="Template EU REM5 - Information on remuneration of staff whose professional activities have a material impact on institutions’ risk profile (identified staff)" xr:uid="{1BB1F1FD-9903-4F13-AADB-36F94EA8B87A}"/>
    <hyperlink ref="B104:L104" location="'EU AE1'!A1" display="Template EU AE1 - Encumbered and unencumbered assets" xr:uid="{CC938FBA-A3A7-4083-9294-DCEE13A81187}"/>
    <hyperlink ref="B105:L105" location="'EU AE2'!A1" display="Template EU AE2 - Collateral received and own debt securities issued" xr:uid="{63F03D99-7CE3-4008-8B29-368EED989449}"/>
    <hyperlink ref="B106:L106" location="'EU AE3'!A1" display="Template EU AE3 - Sources of encumbrance" xr:uid="{04083E98-B38D-428D-9502-B9DDB61ACDAF}"/>
    <hyperlink ref="B107:L107" location="'EU AE4'!A1" display="Table EU AE4 - Accompanying narrative information" xr:uid="{F3372770-60E3-48F7-8C91-9B5DA26335C7}"/>
    <hyperlink ref="B110:L110" location="'Qualitative-Environmental risk'!A1" display="Table 1 - Qualitative information on Environmental risk" xr:uid="{22124012-D708-4E91-A953-C252F2C2CD14}"/>
    <hyperlink ref="B111:L111" location="'Qualitative-Social risk'!A1" display="Table 2 - Qualitative information on Social risk" xr:uid="{4B995F6B-039A-4B31-ABF4-C4EBC7F5C43B}"/>
    <hyperlink ref="B112:L112" location="'Qualitative-Governance risk'!A1" display="Table 3 - Qualitative information on Governance risk" xr:uid="{F39E617F-A89F-4F58-A688-9F684683854F}"/>
    <hyperlink ref="B113:L113" location="'1.CC Transition risk-Banking b.'!A1" display="Template 1: Banking book- Climate Change transition risk: Credit quality of exposures by sector, emissions and residual maturity" xr:uid="{5B8DF1B5-4E92-4911-813D-AF00EC230FF9}"/>
    <hyperlink ref="B114:L114" location="'2.CC Trans-BB.RE collateral'!A1" display="Template 2: Banking book - Climate change transition risk: Loans collateralised by immovable property - Energy efficiency of the collateral" xr:uid="{0166AE2C-AB9B-4568-86F8-4BB598A13C21}"/>
    <hyperlink ref="B115:L115" location="'3.CC Trans-BB.alignment metrics'!A1" display="Template 3: Banking book - Climate change transition risk: Alignment metrics" xr:uid="{0DCFBDA7-94FE-4557-B5FA-249D81998CA7}"/>
    <hyperlink ref="B116:L116" location="'4.CC Transition-toppollutcomp'!A1" display="Template 4: Banking book - Climate change transition risk: Exposures to top 20 carbon-intensive firms" xr:uid="{9F844879-D116-43B5-B9E7-04BD3A39A9EB}"/>
    <hyperlink ref="B117:L117" location="'5.CC Physical risk'!A1" display="Template 5: Banking book - Climate change physical risk: Exposures subject to physical risk" xr:uid="{4DA040E9-1011-4C10-B71A-B7E33D8A4E6F}"/>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0661-6464-41AC-8719-DC73376CE5E1}">
  <sheetPr codeName="Sheet3">
    <pageSetUpPr autoPageBreaks="0"/>
  </sheetPr>
  <dimension ref="A1:H47"/>
  <sheetViews>
    <sheetView zoomScale="85" zoomScaleNormal="85" workbookViewId="0">
      <selection activeCell="D9" sqref="D9"/>
    </sheetView>
  </sheetViews>
  <sheetFormatPr defaultColWidth="9.1796875" defaultRowHeight="14.5" x14ac:dyDescent="0.35"/>
  <cols>
    <col min="1" max="1" width="1" style="3" customWidth="1"/>
    <col min="2" max="2" width="7.81640625" style="3" customWidth="1"/>
    <col min="3" max="3" width="64.453125" style="3" customWidth="1"/>
    <col min="4" max="4" width="16.7265625" style="3" customWidth="1"/>
    <col min="5" max="5" width="14.1796875" style="3" customWidth="1"/>
    <col min="6" max="6" width="16.54296875" style="3" customWidth="1"/>
    <col min="7" max="7" width="9.1796875" style="3" customWidth="1"/>
    <col min="8" max="8" width="15" style="3" bestFit="1" customWidth="1"/>
    <col min="9" max="16384" width="9.1796875" style="3"/>
  </cols>
  <sheetData>
    <row r="1" spans="1:8" x14ac:dyDescent="0.35">
      <c r="A1" s="2"/>
      <c r="B1" s="2"/>
      <c r="C1" s="2"/>
      <c r="D1" s="2"/>
      <c r="E1" s="2"/>
      <c r="F1" s="2"/>
    </row>
    <row r="2" spans="1:8" x14ac:dyDescent="0.35">
      <c r="A2" s="2"/>
      <c r="B2" s="4" t="s">
        <v>0</v>
      </c>
    </row>
    <row r="3" spans="1:8" x14ac:dyDescent="0.35">
      <c r="A3" s="2"/>
    </row>
    <row r="4" spans="1:8" x14ac:dyDescent="0.35">
      <c r="A4" s="2"/>
    </row>
    <row r="5" spans="1:8" ht="29" x14ac:dyDescent="0.35">
      <c r="A5" s="2"/>
      <c r="B5" s="980"/>
      <c r="C5" s="981"/>
      <c r="D5" s="984" t="s">
        <v>5</v>
      </c>
      <c r="E5" s="984"/>
      <c r="F5" s="5" t="s">
        <v>6</v>
      </c>
    </row>
    <row r="6" spans="1:8" x14ac:dyDescent="0.35">
      <c r="A6" s="2"/>
      <c r="B6" s="980"/>
      <c r="C6" s="981"/>
      <c r="D6" s="5" t="s">
        <v>7</v>
      </c>
      <c r="E6" s="5" t="s">
        <v>8</v>
      </c>
      <c r="F6" s="5" t="s">
        <v>9</v>
      </c>
    </row>
    <row r="7" spans="1:8" x14ac:dyDescent="0.35">
      <c r="A7" s="2"/>
      <c r="B7" s="982"/>
      <c r="C7" s="983"/>
      <c r="D7" s="5" t="s">
        <v>2028</v>
      </c>
      <c r="E7" s="5" t="s">
        <v>2029</v>
      </c>
      <c r="F7" s="5" t="s">
        <v>2028</v>
      </c>
      <c r="H7" s="924"/>
    </row>
    <row r="8" spans="1:8" x14ac:dyDescent="0.35">
      <c r="A8" s="2"/>
      <c r="B8" s="5">
        <v>1</v>
      </c>
      <c r="C8" s="6" t="s">
        <v>11</v>
      </c>
      <c r="D8" s="673">
        <v>2053796927.5899999</v>
      </c>
      <c r="E8" s="673">
        <v>1958486032.3599999</v>
      </c>
      <c r="F8" s="673">
        <f>D8*8%</f>
        <v>164303754.20719999</v>
      </c>
    </row>
    <row r="9" spans="1:8" x14ac:dyDescent="0.35">
      <c r="A9" s="2"/>
      <c r="B9" s="5">
        <v>2</v>
      </c>
      <c r="C9" s="7" t="s">
        <v>12</v>
      </c>
      <c r="D9" s="673">
        <f>D8</f>
        <v>2053796927.5899999</v>
      </c>
      <c r="E9" s="673">
        <f>E8</f>
        <v>1958486032.3599999</v>
      </c>
      <c r="F9" s="673">
        <f t="shared" ref="F9:F19" si="0">D9*8%</f>
        <v>164303754.20719999</v>
      </c>
    </row>
    <row r="10" spans="1:8" x14ac:dyDescent="0.35">
      <c r="A10" s="2"/>
      <c r="B10" s="5">
        <v>3</v>
      </c>
      <c r="C10" s="7" t="s">
        <v>13</v>
      </c>
      <c r="D10" s="673">
        <v>0</v>
      </c>
      <c r="E10" s="673">
        <v>0</v>
      </c>
      <c r="F10" s="673">
        <f t="shared" si="0"/>
        <v>0</v>
      </c>
    </row>
    <row r="11" spans="1:8" x14ac:dyDescent="0.35">
      <c r="A11" s="2"/>
      <c r="B11" s="5">
        <v>4</v>
      </c>
      <c r="C11" s="7" t="s">
        <v>14</v>
      </c>
      <c r="D11" s="673">
        <v>0</v>
      </c>
      <c r="E11" s="673">
        <v>0</v>
      </c>
      <c r="F11" s="673">
        <f t="shared" si="0"/>
        <v>0</v>
      </c>
    </row>
    <row r="12" spans="1:8" x14ac:dyDescent="0.35">
      <c r="A12" s="2"/>
      <c r="B12" s="5" t="s">
        <v>15</v>
      </c>
      <c r="C12" s="7" t="s">
        <v>16</v>
      </c>
      <c r="D12" s="673">
        <v>0</v>
      </c>
      <c r="E12" s="673">
        <v>0</v>
      </c>
      <c r="F12" s="673">
        <f t="shared" si="0"/>
        <v>0</v>
      </c>
    </row>
    <row r="13" spans="1:8" x14ac:dyDescent="0.35">
      <c r="A13" s="2"/>
      <c r="B13" s="5">
        <v>5</v>
      </c>
      <c r="C13" s="7" t="s">
        <v>17</v>
      </c>
      <c r="D13" s="673">
        <v>0</v>
      </c>
      <c r="E13" s="673">
        <v>0</v>
      </c>
      <c r="F13" s="673">
        <f t="shared" si="0"/>
        <v>0</v>
      </c>
    </row>
    <row r="14" spans="1:8" x14ac:dyDescent="0.35">
      <c r="A14" s="2"/>
      <c r="B14" s="5">
        <v>6</v>
      </c>
      <c r="C14" s="6" t="s">
        <v>18</v>
      </c>
      <c r="D14" s="673">
        <f>D15+D16+D17+D18+D19</f>
        <v>11381102.880000001</v>
      </c>
      <c r="E14" s="673">
        <f>E15+E16+E17+E18+E19</f>
        <v>12168287.550000001</v>
      </c>
      <c r="F14" s="673">
        <f t="shared" si="0"/>
        <v>910488.23040000012</v>
      </c>
    </row>
    <row r="15" spans="1:8" x14ac:dyDescent="0.35">
      <c r="A15" s="2"/>
      <c r="B15" s="5">
        <v>7</v>
      </c>
      <c r="C15" s="7" t="s">
        <v>12</v>
      </c>
      <c r="D15" s="673">
        <v>9290361.7400000002</v>
      </c>
      <c r="E15" s="673">
        <v>9965114</v>
      </c>
      <c r="F15" s="673">
        <f t="shared" si="0"/>
        <v>743228.93920000002</v>
      </c>
    </row>
    <row r="16" spans="1:8" x14ac:dyDescent="0.35">
      <c r="A16" s="2"/>
      <c r="B16" s="5">
        <v>8</v>
      </c>
      <c r="C16" s="7" t="s">
        <v>19</v>
      </c>
      <c r="D16" s="673">
        <v>0</v>
      </c>
      <c r="E16" s="673">
        <v>0</v>
      </c>
      <c r="F16" s="673">
        <f t="shared" si="0"/>
        <v>0</v>
      </c>
    </row>
    <row r="17" spans="1:6" x14ac:dyDescent="0.35">
      <c r="A17" s="2"/>
      <c r="B17" s="5" t="s">
        <v>20</v>
      </c>
      <c r="C17" s="7" t="s">
        <v>21</v>
      </c>
      <c r="D17" s="673">
        <v>0</v>
      </c>
      <c r="E17" s="673">
        <v>0</v>
      </c>
      <c r="F17" s="673">
        <f t="shared" si="0"/>
        <v>0</v>
      </c>
    </row>
    <row r="18" spans="1:6" x14ac:dyDescent="0.35">
      <c r="A18" s="2"/>
      <c r="B18" s="5" t="s">
        <v>22</v>
      </c>
      <c r="C18" s="7" t="s">
        <v>23</v>
      </c>
      <c r="D18" s="673">
        <v>2090741.14</v>
      </c>
      <c r="E18" s="673">
        <v>2203173.5499999998</v>
      </c>
      <c r="F18" s="673">
        <f t="shared" si="0"/>
        <v>167259.29120000001</v>
      </c>
    </row>
    <row r="19" spans="1:6" x14ac:dyDescent="0.35">
      <c r="A19" s="2"/>
      <c r="B19" s="5">
        <v>9</v>
      </c>
      <c r="C19" s="7" t="s">
        <v>24</v>
      </c>
      <c r="D19" s="673">
        <v>0</v>
      </c>
      <c r="E19" s="673">
        <v>0</v>
      </c>
      <c r="F19" s="673">
        <f t="shared" si="0"/>
        <v>0</v>
      </c>
    </row>
    <row r="20" spans="1:6" x14ac:dyDescent="0.35">
      <c r="A20" s="2"/>
      <c r="B20" s="5">
        <v>10</v>
      </c>
      <c r="C20" s="6" t="s">
        <v>25</v>
      </c>
      <c r="D20" s="674"/>
      <c r="E20" s="674"/>
      <c r="F20" s="8"/>
    </row>
    <row r="21" spans="1:6" x14ac:dyDescent="0.35">
      <c r="A21" s="2"/>
      <c r="B21" s="5">
        <v>11</v>
      </c>
      <c r="C21" s="6" t="s">
        <v>25</v>
      </c>
      <c r="D21" s="674"/>
      <c r="E21" s="674"/>
      <c r="F21" s="8"/>
    </row>
    <row r="22" spans="1:6" x14ac:dyDescent="0.35">
      <c r="A22" s="2"/>
      <c r="B22" s="5">
        <v>12</v>
      </c>
      <c r="C22" s="6" t="s">
        <v>25</v>
      </c>
      <c r="D22" s="674"/>
      <c r="E22" s="674"/>
      <c r="F22" s="8"/>
    </row>
    <row r="23" spans="1:6" x14ac:dyDescent="0.35">
      <c r="A23" s="2"/>
      <c r="B23" s="5">
        <v>13</v>
      </c>
      <c r="C23" s="6" t="s">
        <v>25</v>
      </c>
      <c r="D23" s="674"/>
      <c r="E23" s="674"/>
      <c r="F23" s="8"/>
    </row>
    <row r="24" spans="1:6" x14ac:dyDescent="0.35">
      <c r="A24" s="2"/>
      <c r="B24" s="5">
        <v>14</v>
      </c>
      <c r="C24" s="6" t="s">
        <v>25</v>
      </c>
      <c r="D24" s="674"/>
      <c r="E24" s="674"/>
      <c r="F24" s="8"/>
    </row>
    <row r="25" spans="1:6" x14ac:dyDescent="0.35">
      <c r="A25" s="2"/>
      <c r="B25" s="5">
        <v>15</v>
      </c>
      <c r="C25" s="6" t="s">
        <v>26</v>
      </c>
      <c r="D25" s="673">
        <v>0</v>
      </c>
      <c r="E25" s="673">
        <v>0</v>
      </c>
      <c r="F25" s="673">
        <f t="shared" ref="F25:F32" si="1">D25*8%</f>
        <v>0</v>
      </c>
    </row>
    <row r="26" spans="1:6" ht="15" customHeight="1" x14ac:dyDescent="0.35">
      <c r="A26" s="2"/>
      <c r="B26" s="5">
        <v>16</v>
      </c>
      <c r="C26" s="6" t="s">
        <v>27</v>
      </c>
      <c r="D26" s="673">
        <v>0</v>
      </c>
      <c r="E26" s="673">
        <v>0</v>
      </c>
      <c r="F26" s="673">
        <f t="shared" si="1"/>
        <v>0</v>
      </c>
    </row>
    <row r="27" spans="1:6" x14ac:dyDescent="0.35">
      <c r="A27" s="2"/>
      <c r="B27" s="5">
        <v>17</v>
      </c>
      <c r="C27" s="7" t="s">
        <v>28</v>
      </c>
      <c r="D27" s="673">
        <v>0</v>
      </c>
      <c r="E27" s="673">
        <v>0</v>
      </c>
      <c r="F27" s="673">
        <f t="shared" si="1"/>
        <v>0</v>
      </c>
    </row>
    <row r="28" spans="1:6" x14ac:dyDescent="0.35">
      <c r="A28" s="2"/>
      <c r="B28" s="5">
        <v>18</v>
      </c>
      <c r="C28" s="7" t="s">
        <v>29</v>
      </c>
      <c r="D28" s="673">
        <v>0</v>
      </c>
      <c r="E28" s="673">
        <v>0</v>
      </c>
      <c r="F28" s="673">
        <f t="shared" si="1"/>
        <v>0</v>
      </c>
    </row>
    <row r="29" spans="1:6" x14ac:dyDescent="0.35">
      <c r="A29" s="2"/>
      <c r="B29" s="5">
        <v>19</v>
      </c>
      <c r="C29" s="7" t="s">
        <v>30</v>
      </c>
      <c r="D29" s="673">
        <v>0</v>
      </c>
      <c r="E29" s="673">
        <v>0</v>
      </c>
      <c r="F29" s="673">
        <f t="shared" si="1"/>
        <v>0</v>
      </c>
    </row>
    <row r="30" spans="1:6" x14ac:dyDescent="0.35">
      <c r="A30" s="2"/>
      <c r="B30" s="5" t="s">
        <v>31</v>
      </c>
      <c r="C30" s="7" t="s">
        <v>32</v>
      </c>
      <c r="D30" s="673">
        <v>0</v>
      </c>
      <c r="E30" s="673">
        <v>0</v>
      </c>
      <c r="F30" s="673">
        <f t="shared" si="1"/>
        <v>0</v>
      </c>
    </row>
    <row r="31" spans="1:6" x14ac:dyDescent="0.35">
      <c r="A31" s="2"/>
      <c r="B31" s="5">
        <v>20</v>
      </c>
      <c r="C31" s="6" t="s">
        <v>33</v>
      </c>
      <c r="D31" s="673">
        <v>1158778.2879999999</v>
      </c>
      <c r="E31" s="673">
        <v>5062869.9570000004</v>
      </c>
      <c r="F31" s="673">
        <f t="shared" si="1"/>
        <v>92702.263039999991</v>
      </c>
    </row>
    <row r="32" spans="1:6" x14ac:dyDescent="0.35">
      <c r="A32" s="2"/>
      <c r="B32" s="5">
        <v>21</v>
      </c>
      <c r="C32" s="7" t="s">
        <v>12</v>
      </c>
      <c r="D32" s="673">
        <f>D31</f>
        <v>1158778.2879999999</v>
      </c>
      <c r="E32" s="673">
        <v>5062869.9570000004</v>
      </c>
      <c r="F32" s="673">
        <f t="shared" si="1"/>
        <v>92702.263039999991</v>
      </c>
    </row>
    <row r="33" spans="1:6" x14ac:dyDescent="0.35">
      <c r="A33" s="2"/>
      <c r="B33" s="5">
        <v>22</v>
      </c>
      <c r="C33" s="7" t="s">
        <v>34</v>
      </c>
      <c r="D33" s="673">
        <v>0</v>
      </c>
      <c r="E33" s="673">
        <v>0</v>
      </c>
      <c r="F33" s="6"/>
    </row>
    <row r="34" spans="1:6" x14ac:dyDescent="0.35">
      <c r="A34" s="2"/>
      <c r="B34" s="5" t="s">
        <v>35</v>
      </c>
      <c r="C34" s="6" t="s">
        <v>36</v>
      </c>
      <c r="D34" s="673">
        <v>0</v>
      </c>
      <c r="E34" s="673">
        <v>0</v>
      </c>
      <c r="F34" s="6"/>
    </row>
    <row r="35" spans="1:6" x14ac:dyDescent="0.35">
      <c r="A35" s="2"/>
      <c r="B35" s="5">
        <v>23</v>
      </c>
      <c r="C35" s="6" t="s">
        <v>37</v>
      </c>
      <c r="D35" s="674">
        <v>259437379.375</v>
      </c>
      <c r="E35" s="674">
        <v>259437379.375</v>
      </c>
      <c r="F35" s="674">
        <f t="shared" ref="F35:F39" si="2">D35*8%</f>
        <v>20754990.350000001</v>
      </c>
    </row>
    <row r="36" spans="1:6" x14ac:dyDescent="0.35">
      <c r="A36" s="2"/>
      <c r="B36" s="5" t="s">
        <v>38</v>
      </c>
      <c r="C36" s="6" t="s">
        <v>39</v>
      </c>
      <c r="D36" s="673">
        <f>D35</f>
        <v>259437379.375</v>
      </c>
      <c r="E36" s="673">
        <v>259437379.375</v>
      </c>
      <c r="F36" s="673">
        <f t="shared" si="2"/>
        <v>20754990.350000001</v>
      </c>
    </row>
    <row r="37" spans="1:6" x14ac:dyDescent="0.35">
      <c r="A37" s="2"/>
      <c r="B37" s="5" t="s">
        <v>40</v>
      </c>
      <c r="C37" s="6" t="s">
        <v>41</v>
      </c>
      <c r="D37" s="673">
        <v>0</v>
      </c>
      <c r="E37" s="673">
        <v>0</v>
      </c>
      <c r="F37" s="673">
        <f t="shared" si="2"/>
        <v>0</v>
      </c>
    </row>
    <row r="38" spans="1:6" x14ac:dyDescent="0.35">
      <c r="A38" s="2"/>
      <c r="B38" s="5" t="s">
        <v>42</v>
      </c>
      <c r="C38" s="6" t="s">
        <v>43</v>
      </c>
      <c r="D38" s="673">
        <v>0</v>
      </c>
      <c r="E38" s="673">
        <v>0</v>
      </c>
      <c r="F38" s="673">
        <f t="shared" si="2"/>
        <v>0</v>
      </c>
    </row>
    <row r="39" spans="1:6" ht="29" x14ac:dyDescent="0.35">
      <c r="A39" s="2"/>
      <c r="B39" s="5">
        <v>24</v>
      </c>
      <c r="C39" s="6" t="s">
        <v>44</v>
      </c>
      <c r="D39" s="673">
        <v>0</v>
      </c>
      <c r="E39" s="673">
        <v>0</v>
      </c>
      <c r="F39" s="673">
        <f t="shared" si="2"/>
        <v>0</v>
      </c>
    </row>
    <row r="40" spans="1:6" x14ac:dyDescent="0.35">
      <c r="A40" s="2"/>
      <c r="B40" s="5">
        <v>25</v>
      </c>
      <c r="C40" s="6" t="s">
        <v>25</v>
      </c>
      <c r="D40" s="674"/>
      <c r="E40" s="674"/>
      <c r="F40" s="8"/>
    </row>
    <row r="41" spans="1:6" x14ac:dyDescent="0.35">
      <c r="A41" s="2"/>
      <c r="B41" s="5">
        <v>26</v>
      </c>
      <c r="C41" s="6" t="s">
        <v>25</v>
      </c>
      <c r="D41" s="674"/>
      <c r="E41" s="674"/>
      <c r="F41" s="8"/>
    </row>
    <row r="42" spans="1:6" x14ac:dyDescent="0.35">
      <c r="A42" s="2"/>
      <c r="B42" s="5">
        <v>27</v>
      </c>
      <c r="C42" s="6" t="s">
        <v>25</v>
      </c>
      <c r="D42" s="674"/>
      <c r="E42" s="674"/>
      <c r="F42" s="8"/>
    </row>
    <row r="43" spans="1:6" x14ac:dyDescent="0.35">
      <c r="A43" s="2"/>
      <c r="B43" s="5">
        <v>28</v>
      </c>
      <c r="C43" s="6" t="s">
        <v>1783</v>
      </c>
      <c r="D43" s="674"/>
      <c r="E43" s="674"/>
      <c r="F43" s="8"/>
    </row>
    <row r="44" spans="1:6" x14ac:dyDescent="0.35">
      <c r="A44" s="2"/>
      <c r="B44" s="9">
        <v>29</v>
      </c>
      <c r="C44" s="10" t="s">
        <v>45</v>
      </c>
      <c r="D44" s="675">
        <f>D8+D14+D25+D26+D31+D34+D35</f>
        <v>2325774188.1330004</v>
      </c>
      <c r="E44" s="675">
        <f>E8+E14+E25+E26+E31+E35</f>
        <v>2235154569.2419996</v>
      </c>
      <c r="F44" s="675">
        <f t="shared" ref="F44" si="3">D44*8%</f>
        <v>186061935.05064005</v>
      </c>
    </row>
    <row r="47" spans="1:6" x14ac:dyDescent="0.35">
      <c r="E47" s="925"/>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363D-3FC9-4457-B063-06328A769EFD}">
  <sheetPr codeName="Sheet4"/>
  <dimension ref="A1:J134"/>
  <sheetViews>
    <sheetView workbookViewId="0"/>
  </sheetViews>
  <sheetFormatPr defaultColWidth="9.1796875" defaultRowHeight="14.5" x14ac:dyDescent="0.35"/>
  <cols>
    <col min="1" max="1" width="4.453125" style="1" customWidth="1"/>
    <col min="2" max="2" width="8.453125" style="1" customWidth="1"/>
    <col min="3" max="3" width="60.1796875" style="1" customWidth="1"/>
    <col min="4" max="4" width="17.54296875" style="1" customWidth="1"/>
    <col min="5" max="8" width="14.453125" style="1" bestFit="1" customWidth="1"/>
    <col min="9" max="9" width="13.54296875" style="1" bestFit="1" customWidth="1"/>
    <col min="10" max="10" width="28.54296875" style="1" customWidth="1"/>
    <col min="11" max="11" width="15.7265625" style="1" customWidth="1"/>
    <col min="12" max="16384" width="9.1796875" style="1"/>
  </cols>
  <sheetData>
    <row r="1" spans="1:8" x14ac:dyDescent="0.35">
      <c r="A1" s="11"/>
    </row>
    <row r="2" spans="1:8" x14ac:dyDescent="0.35">
      <c r="A2" s="11"/>
      <c r="B2" s="12" t="s">
        <v>1</v>
      </c>
    </row>
    <row r="3" spans="1:8" x14ac:dyDescent="0.35">
      <c r="A3" s="11"/>
      <c r="B3" s="12"/>
    </row>
    <row r="4" spans="1:8" x14ac:dyDescent="0.35">
      <c r="A4" s="11"/>
    </row>
    <row r="5" spans="1:8" x14ac:dyDescent="0.35">
      <c r="A5" s="11"/>
      <c r="B5" s="13"/>
      <c r="C5" s="14"/>
      <c r="D5" s="15" t="s">
        <v>7</v>
      </c>
      <c r="E5" s="15" t="s">
        <v>8</v>
      </c>
      <c r="F5" s="15" t="s">
        <v>9</v>
      </c>
      <c r="G5" s="15" t="s">
        <v>46</v>
      </c>
      <c r="H5" s="15" t="s">
        <v>47</v>
      </c>
    </row>
    <row r="6" spans="1:8" x14ac:dyDescent="0.35">
      <c r="A6" s="11"/>
      <c r="B6" s="16"/>
      <c r="C6" s="17"/>
      <c r="D6" s="87" t="s">
        <v>2028</v>
      </c>
      <c r="E6" s="87" t="s">
        <v>2029</v>
      </c>
      <c r="F6" s="87" t="s">
        <v>1786</v>
      </c>
      <c r="G6" s="87" t="s">
        <v>1785</v>
      </c>
      <c r="H6" s="87" t="s">
        <v>1784</v>
      </c>
    </row>
    <row r="7" spans="1:8" x14ac:dyDescent="0.35">
      <c r="A7" s="11"/>
      <c r="B7" s="18"/>
      <c r="C7" s="991" t="s">
        <v>48</v>
      </c>
      <c r="D7" s="992"/>
      <c r="E7" s="992"/>
      <c r="F7" s="992"/>
      <c r="G7" s="992"/>
      <c r="H7" s="993"/>
    </row>
    <row r="8" spans="1:8" x14ac:dyDescent="0.35">
      <c r="A8" s="11"/>
      <c r="B8" s="19">
        <v>1</v>
      </c>
      <c r="C8" s="20" t="s">
        <v>49</v>
      </c>
      <c r="D8" s="673">
        <v>422655584.12521672</v>
      </c>
      <c r="E8" s="673">
        <v>365624819.50999999</v>
      </c>
      <c r="F8" s="673">
        <v>364955562.54166609</v>
      </c>
      <c r="G8" s="673">
        <v>344660860.70091385</v>
      </c>
      <c r="H8" s="673">
        <v>333212336.316199</v>
      </c>
    </row>
    <row r="9" spans="1:8" x14ac:dyDescent="0.35">
      <c r="A9" s="11"/>
      <c r="B9" s="19">
        <v>2</v>
      </c>
      <c r="C9" s="20" t="s">
        <v>50</v>
      </c>
      <c r="D9" s="673">
        <v>477655584.12521672</v>
      </c>
      <c r="E9" s="673">
        <v>420624819.50999999</v>
      </c>
      <c r="F9" s="673">
        <v>419955562.54166609</v>
      </c>
      <c r="G9" s="673">
        <v>379660860.70091385</v>
      </c>
      <c r="H9" s="673">
        <v>368212336.316199</v>
      </c>
    </row>
    <row r="10" spans="1:8" x14ac:dyDescent="0.35">
      <c r="A10" s="11"/>
      <c r="B10" s="19">
        <v>3</v>
      </c>
      <c r="C10" s="20" t="s">
        <v>51</v>
      </c>
      <c r="D10" s="673">
        <v>552655584.12521672</v>
      </c>
      <c r="E10" s="673">
        <v>495624819.50999999</v>
      </c>
      <c r="F10" s="673">
        <v>494955562.54166609</v>
      </c>
      <c r="G10" s="673">
        <v>454660860.70091385</v>
      </c>
      <c r="H10" s="673">
        <v>443212336.316199</v>
      </c>
    </row>
    <row r="11" spans="1:8" x14ac:dyDescent="0.35">
      <c r="A11" s="11"/>
      <c r="B11" s="21"/>
      <c r="C11" s="988" t="s">
        <v>52</v>
      </c>
      <c r="D11" s="989"/>
      <c r="E11" s="989"/>
      <c r="F11" s="989"/>
      <c r="G11" s="989"/>
      <c r="H11" s="990"/>
    </row>
    <row r="12" spans="1:8" x14ac:dyDescent="0.35">
      <c r="A12" s="11"/>
      <c r="B12" s="19">
        <v>4</v>
      </c>
      <c r="C12" s="20" t="s">
        <v>53</v>
      </c>
      <c r="D12" s="673">
        <v>2325774188.1329999</v>
      </c>
      <c r="E12" s="673">
        <v>2235154569.2420001</v>
      </c>
      <c r="F12" s="673">
        <v>2278688947.2365298</v>
      </c>
      <c r="G12" s="673">
        <v>2320104454.34831</v>
      </c>
      <c r="H12" s="673">
        <v>2157842746.5235901</v>
      </c>
    </row>
    <row r="13" spans="1:8" ht="15" customHeight="1" x14ac:dyDescent="0.35">
      <c r="A13" s="11"/>
      <c r="B13" s="21"/>
      <c r="C13" s="994" t="s">
        <v>54</v>
      </c>
      <c r="D13" s="995"/>
      <c r="E13" s="995"/>
      <c r="F13" s="995"/>
      <c r="G13" s="995"/>
      <c r="H13" s="996"/>
    </row>
    <row r="14" spans="1:8" x14ac:dyDescent="0.35">
      <c r="A14" s="11"/>
      <c r="B14" s="19">
        <v>5</v>
      </c>
      <c r="C14" s="20" t="s">
        <v>55</v>
      </c>
      <c r="D14" s="676">
        <v>0.18172683585610722</v>
      </c>
      <c r="E14" s="676">
        <v>0.163579</v>
      </c>
      <c r="F14" s="676">
        <v>0.16016032507827116</v>
      </c>
      <c r="G14" s="676">
        <v>0.14855402740810006</v>
      </c>
      <c r="H14" s="676">
        <v>0.15441919336013871</v>
      </c>
    </row>
    <row r="15" spans="1:8" x14ac:dyDescent="0.35">
      <c r="A15" s="11"/>
      <c r="B15" s="19">
        <v>6</v>
      </c>
      <c r="C15" s="20" t="s">
        <v>56</v>
      </c>
      <c r="D15" s="676">
        <v>0.20537487541241123</v>
      </c>
      <c r="E15" s="676">
        <v>0.18818599999999999</v>
      </c>
      <c r="F15" s="676">
        <v>0.18429701124893128</v>
      </c>
      <c r="G15" s="676">
        <v>0.16363955510251202</v>
      </c>
      <c r="H15" s="676">
        <v>0.1706390963425905</v>
      </c>
    </row>
    <row r="16" spans="1:8" x14ac:dyDescent="0.35">
      <c r="A16" s="11"/>
      <c r="B16" s="19">
        <v>7</v>
      </c>
      <c r="C16" s="20" t="s">
        <v>57</v>
      </c>
      <c r="D16" s="676">
        <v>0.23762220208009849</v>
      </c>
      <c r="E16" s="676">
        <v>0.22174099999999999</v>
      </c>
      <c r="F16" s="676">
        <v>0.21721067420892234</v>
      </c>
      <c r="G16" s="676">
        <v>0.19596568587625196</v>
      </c>
      <c r="H16" s="676">
        <v>0.20539603130498726</v>
      </c>
    </row>
    <row r="17" spans="1:8" ht="29.15" customHeight="1" x14ac:dyDescent="0.35">
      <c r="A17" s="11"/>
      <c r="B17" s="21"/>
      <c r="C17" s="985" t="s">
        <v>58</v>
      </c>
      <c r="D17" s="986"/>
      <c r="E17" s="986"/>
      <c r="F17" s="986"/>
      <c r="G17" s="986"/>
      <c r="H17" s="987"/>
    </row>
    <row r="18" spans="1:8" ht="29" x14ac:dyDescent="0.35">
      <c r="A18" s="11"/>
      <c r="B18" s="19" t="s">
        <v>59</v>
      </c>
      <c r="C18" s="6" t="s">
        <v>60</v>
      </c>
      <c r="D18" s="676">
        <v>3.4000000000000002E-2</v>
      </c>
      <c r="E18" s="676">
        <v>3.4000000000000002E-2</v>
      </c>
      <c r="F18" s="676">
        <v>3.4000000000000002E-2</v>
      </c>
      <c r="G18" s="676">
        <v>2.7399999999999994E-2</v>
      </c>
      <c r="H18" s="676">
        <v>2.7399999999999994E-2</v>
      </c>
    </row>
    <row r="19" spans="1:8" x14ac:dyDescent="0.35">
      <c r="A19" s="11"/>
      <c r="B19" s="19" t="s">
        <v>61</v>
      </c>
      <c r="C19" s="6" t="s">
        <v>62</v>
      </c>
      <c r="D19" s="676">
        <v>1.9100000000000006E-2</v>
      </c>
      <c r="E19" s="676">
        <v>1.9100000000000006E-2</v>
      </c>
      <c r="F19" s="676">
        <v>1.9100000000000006E-2</v>
      </c>
      <c r="G19" s="676">
        <v>1.5400000000000004E-2</v>
      </c>
      <c r="H19" s="676">
        <v>1.5399999999999997E-2</v>
      </c>
    </row>
    <row r="20" spans="1:8" x14ac:dyDescent="0.35">
      <c r="A20" s="11"/>
      <c r="B20" s="19" t="s">
        <v>63</v>
      </c>
      <c r="C20" s="6" t="s">
        <v>64</v>
      </c>
      <c r="D20" s="676">
        <v>2.5500000000000009E-2</v>
      </c>
      <c r="E20" s="676">
        <v>2.5500000000000009E-2</v>
      </c>
      <c r="F20" s="676">
        <v>2.5500000000000009E-2</v>
      </c>
      <c r="G20" s="676">
        <v>2.0600000000000007E-2</v>
      </c>
      <c r="H20" s="676">
        <v>2.0600000000000007E-2</v>
      </c>
    </row>
    <row r="21" spans="1:8" x14ac:dyDescent="0.35">
      <c r="A21" s="11"/>
      <c r="B21" s="19" t="s">
        <v>65</v>
      </c>
      <c r="C21" s="6" t="s">
        <v>66</v>
      </c>
      <c r="D21" s="676">
        <v>0.114</v>
      </c>
      <c r="E21" s="676">
        <v>0.114</v>
      </c>
      <c r="F21" s="676">
        <v>0.114</v>
      </c>
      <c r="G21" s="676">
        <v>0.1074</v>
      </c>
      <c r="H21" s="676">
        <v>0.1074</v>
      </c>
    </row>
    <row r="22" spans="1:8" ht="15.75" customHeight="1" x14ac:dyDescent="0.35">
      <c r="A22" s="11"/>
      <c r="B22" s="21"/>
      <c r="C22" s="985" t="s">
        <v>67</v>
      </c>
      <c r="D22" s="986"/>
      <c r="E22" s="986"/>
      <c r="F22" s="986"/>
      <c r="G22" s="986"/>
      <c r="H22" s="987"/>
    </row>
    <row r="23" spans="1:8" x14ac:dyDescent="0.35">
      <c r="A23" s="11"/>
      <c r="B23" s="19">
        <v>8</v>
      </c>
      <c r="C23" s="20" t="s">
        <v>68</v>
      </c>
      <c r="D23" s="676">
        <v>2.5000000000000001E-2</v>
      </c>
      <c r="E23" s="676">
        <v>2.4999999999999998E-2</v>
      </c>
      <c r="F23" s="676">
        <v>2.4999999999999894E-2</v>
      </c>
      <c r="G23" s="676">
        <v>2.5000001712638515E-2</v>
      </c>
      <c r="H23" s="676">
        <v>2.4999999948096426E-2</v>
      </c>
    </row>
    <row r="24" spans="1:8" ht="29" x14ac:dyDescent="0.35">
      <c r="A24" s="11"/>
      <c r="B24" s="19" t="s">
        <v>20</v>
      </c>
      <c r="C24" s="20" t="s">
        <v>69</v>
      </c>
      <c r="D24" s="676">
        <v>0</v>
      </c>
      <c r="E24" s="676">
        <v>0</v>
      </c>
      <c r="F24" s="676">
        <v>0</v>
      </c>
      <c r="G24" s="676">
        <v>0</v>
      </c>
      <c r="H24" s="676">
        <v>0</v>
      </c>
    </row>
    <row r="25" spans="1:8" x14ac:dyDescent="0.35">
      <c r="A25" s="11"/>
      <c r="B25" s="19">
        <v>9</v>
      </c>
      <c r="C25" s="20" t="s">
        <v>70</v>
      </c>
      <c r="D25" s="676">
        <v>9.816000000000203E-3</v>
      </c>
      <c r="E25" s="676">
        <v>9.8170000000001277E-3</v>
      </c>
      <c r="F25" s="676">
        <v>9.8339999999999851E-3</v>
      </c>
      <c r="G25" s="676">
        <v>1.200000082186829E-5</v>
      </c>
      <c r="H25" s="676">
        <v>9.9999999790365164E-6</v>
      </c>
    </row>
    <row r="26" spans="1:8" x14ac:dyDescent="0.35">
      <c r="A26" s="11"/>
      <c r="B26" s="19" t="s">
        <v>71</v>
      </c>
      <c r="C26" s="20" t="s">
        <v>72</v>
      </c>
      <c r="D26" s="676">
        <v>0</v>
      </c>
      <c r="E26" s="676">
        <v>0</v>
      </c>
      <c r="F26" s="676">
        <v>0</v>
      </c>
      <c r="G26" s="676">
        <v>0</v>
      </c>
      <c r="H26" s="676">
        <v>0</v>
      </c>
    </row>
    <row r="27" spans="1:8" x14ac:dyDescent="0.35">
      <c r="A27" s="11"/>
      <c r="B27" s="19">
        <v>10</v>
      </c>
      <c r="C27" s="20" t="s">
        <v>73</v>
      </c>
      <c r="D27" s="676">
        <v>0</v>
      </c>
      <c r="E27" s="676">
        <v>0</v>
      </c>
      <c r="F27" s="676">
        <v>0</v>
      </c>
      <c r="G27" s="676">
        <v>0</v>
      </c>
      <c r="H27" s="676">
        <v>0</v>
      </c>
    </row>
    <row r="28" spans="1:8" x14ac:dyDescent="0.35">
      <c r="A28" s="11"/>
      <c r="B28" s="19" t="s">
        <v>74</v>
      </c>
      <c r="C28" s="6" t="s">
        <v>75</v>
      </c>
      <c r="D28" s="676">
        <v>0.02</v>
      </c>
      <c r="E28" s="676">
        <v>1.9999999999999997E-2</v>
      </c>
      <c r="F28" s="676">
        <v>2.0000000000000177E-2</v>
      </c>
      <c r="G28" s="676">
        <v>1.5000001027583197E-2</v>
      </c>
      <c r="H28" s="676">
        <v>1.4999999968857855E-2</v>
      </c>
    </row>
    <row r="29" spans="1:8" x14ac:dyDescent="0.35">
      <c r="A29" s="11"/>
      <c r="B29" s="19">
        <v>11</v>
      </c>
      <c r="C29" s="20" t="s">
        <v>76</v>
      </c>
      <c r="D29" s="676">
        <v>5.4816000000017406E-2</v>
      </c>
      <c r="E29" s="676">
        <v>5.4816999999982234E-2</v>
      </c>
      <c r="F29" s="676">
        <v>5.4833999999986449E-2</v>
      </c>
      <c r="G29" s="676">
        <v>4.0012002741032802E-2</v>
      </c>
      <c r="H29" s="676">
        <v>4.0009999916954635E-2</v>
      </c>
    </row>
    <row r="30" spans="1:8" x14ac:dyDescent="0.35">
      <c r="A30" s="11"/>
      <c r="B30" s="19" t="s">
        <v>77</v>
      </c>
      <c r="C30" s="20" t="s">
        <v>78</v>
      </c>
      <c r="D30" s="676">
        <v>0.16881599999999999</v>
      </c>
      <c r="E30" s="676">
        <v>0.16881699999999999</v>
      </c>
      <c r="F30" s="676">
        <v>0.16883400000000001</v>
      </c>
      <c r="G30" s="676">
        <v>0.14741199999999999</v>
      </c>
      <c r="H30" s="676">
        <v>0.14741000000000001</v>
      </c>
    </row>
    <row r="31" spans="1:8" ht="14.5" customHeight="1" x14ac:dyDescent="0.35">
      <c r="A31" s="11"/>
      <c r="B31" s="19">
        <v>12</v>
      </c>
      <c r="C31" s="20" t="s">
        <v>79</v>
      </c>
      <c r="D31" s="673">
        <v>273573458.66589141</v>
      </c>
      <c r="E31" s="673">
        <v>222350941.39362493</v>
      </c>
      <c r="F31" s="673">
        <v>218891601.02380452</v>
      </c>
      <c r="G31" s="673">
        <v>240256160.2552399</v>
      </c>
      <c r="H31" s="673">
        <v>236109412.72263747</v>
      </c>
    </row>
    <row r="32" spans="1:8" x14ac:dyDescent="0.35">
      <c r="A32" s="11"/>
      <c r="B32" s="21"/>
      <c r="C32" s="988" t="s">
        <v>80</v>
      </c>
      <c r="D32" s="989"/>
      <c r="E32" s="989"/>
      <c r="F32" s="989"/>
      <c r="G32" s="989"/>
      <c r="H32" s="990"/>
    </row>
    <row r="33" spans="1:8" x14ac:dyDescent="0.35">
      <c r="A33" s="11"/>
      <c r="B33" s="19">
        <v>13</v>
      </c>
      <c r="C33" s="22" t="s">
        <v>81</v>
      </c>
      <c r="D33" s="673">
        <v>6291163933.092</v>
      </c>
      <c r="E33" s="673">
        <v>6100008458.6280003</v>
      </c>
      <c r="F33" s="673">
        <v>6145422455.1879997</v>
      </c>
      <c r="G33" s="673">
        <v>6100008458.6280003</v>
      </c>
      <c r="H33" s="673">
        <v>6145422455.1879997</v>
      </c>
    </row>
    <row r="34" spans="1:8" x14ac:dyDescent="0.35">
      <c r="A34" s="11"/>
      <c r="B34" s="5">
        <v>14</v>
      </c>
      <c r="C34" s="23" t="s">
        <v>82</v>
      </c>
      <c r="D34" s="684">
        <v>7.5924835086987968E-2</v>
      </c>
      <c r="E34" s="684">
        <v>6.8955000000000002E-2</v>
      </c>
      <c r="F34" s="684">
        <v>6.8335999999999994E-2</v>
      </c>
      <c r="G34" s="684">
        <v>6.8955000000000002E-2</v>
      </c>
      <c r="H34" s="684">
        <v>6.8335999999999994E-2</v>
      </c>
    </row>
    <row r="35" spans="1:8" x14ac:dyDescent="0.35">
      <c r="B35" s="21"/>
      <c r="C35" s="985" t="s">
        <v>83</v>
      </c>
      <c r="D35" s="986"/>
      <c r="E35" s="986"/>
      <c r="F35" s="986"/>
      <c r="G35" s="986"/>
      <c r="H35" s="987"/>
    </row>
    <row r="36" spans="1:8" s="24" customFormat="1" ht="29" x14ac:dyDescent="0.35">
      <c r="B36" s="5" t="s">
        <v>84</v>
      </c>
      <c r="C36" s="6" t="s">
        <v>85</v>
      </c>
      <c r="D36" s="677"/>
      <c r="E36" s="25"/>
      <c r="F36" s="25"/>
      <c r="G36" s="25"/>
      <c r="H36" s="25"/>
    </row>
    <row r="37" spans="1:8" s="24" customFormat="1" x14ac:dyDescent="0.35">
      <c r="B37" s="5" t="s">
        <v>86</v>
      </c>
      <c r="C37" s="6" t="s">
        <v>62</v>
      </c>
      <c r="D37" s="677"/>
      <c r="E37" s="25"/>
      <c r="F37" s="25"/>
      <c r="G37" s="25"/>
      <c r="H37" s="25"/>
    </row>
    <row r="38" spans="1:8" s="24" customFormat="1" x14ac:dyDescent="0.35">
      <c r="B38" s="5" t="s">
        <v>87</v>
      </c>
      <c r="C38" s="6" t="s">
        <v>88</v>
      </c>
      <c r="D38" s="677"/>
      <c r="E38" s="25"/>
      <c r="F38" s="25"/>
      <c r="G38" s="25"/>
      <c r="H38" s="25"/>
    </row>
    <row r="39" spans="1:8" s="24" customFormat="1" x14ac:dyDescent="0.35">
      <c r="B39" s="21"/>
      <c r="C39" s="985" t="s">
        <v>89</v>
      </c>
      <c r="D39" s="986"/>
      <c r="E39" s="986"/>
      <c r="F39" s="986"/>
      <c r="G39" s="986"/>
      <c r="H39" s="987"/>
    </row>
    <row r="40" spans="1:8" s="24" customFormat="1" x14ac:dyDescent="0.35">
      <c r="B40" s="5" t="s">
        <v>90</v>
      </c>
      <c r="C40" s="26" t="s">
        <v>91</v>
      </c>
      <c r="D40" s="676">
        <v>0.03</v>
      </c>
      <c r="E40" s="676">
        <v>0.03</v>
      </c>
      <c r="F40" s="676">
        <v>0.03</v>
      </c>
      <c r="G40" s="676">
        <v>0.03</v>
      </c>
      <c r="H40" s="676">
        <v>0.03</v>
      </c>
    </row>
    <row r="41" spans="1:8" s="24" customFormat="1" x14ac:dyDescent="0.35">
      <c r="B41" s="5" t="s">
        <v>92</v>
      </c>
      <c r="C41" s="26" t="s">
        <v>93</v>
      </c>
      <c r="D41" s="676">
        <v>0.03</v>
      </c>
      <c r="E41" s="676">
        <v>0.03</v>
      </c>
      <c r="F41" s="676">
        <v>0.03</v>
      </c>
      <c r="G41" s="676">
        <v>0.03</v>
      </c>
      <c r="H41" s="676">
        <v>0.03</v>
      </c>
    </row>
    <row r="42" spans="1:8" x14ac:dyDescent="0.35">
      <c r="A42" s="11"/>
      <c r="B42" s="21"/>
      <c r="C42" s="988" t="s">
        <v>94</v>
      </c>
      <c r="D42" s="989"/>
      <c r="E42" s="989"/>
      <c r="F42" s="989"/>
      <c r="G42" s="989"/>
      <c r="H42" s="990"/>
    </row>
    <row r="43" spans="1:8" x14ac:dyDescent="0.35">
      <c r="A43" s="11"/>
      <c r="B43" s="19">
        <v>15</v>
      </c>
      <c r="C43" s="22" t="s">
        <v>95</v>
      </c>
      <c r="D43" s="673">
        <v>2780131066.6501999</v>
      </c>
      <c r="E43" s="673">
        <v>2707927604.8249002</v>
      </c>
      <c r="F43" s="673">
        <v>2690650181.6844001</v>
      </c>
      <c r="G43" s="673">
        <v>2935392597.1323004</v>
      </c>
      <c r="H43" s="673">
        <v>3340860254.2165003</v>
      </c>
    </row>
    <row r="44" spans="1:8" x14ac:dyDescent="0.35">
      <c r="A44" s="11"/>
      <c r="B44" s="5" t="s">
        <v>96</v>
      </c>
      <c r="C44" s="23" t="s">
        <v>97</v>
      </c>
      <c r="D44" s="673">
        <v>1746107457.483</v>
      </c>
      <c r="E44" s="673">
        <v>1889287924.7285001</v>
      </c>
      <c r="F44" s="673">
        <v>1970670462.8800001</v>
      </c>
      <c r="G44" s="673">
        <v>2111014266.5310001</v>
      </c>
      <c r="H44" s="673">
        <v>2422256934.5225</v>
      </c>
    </row>
    <row r="45" spans="1:8" x14ac:dyDescent="0.35">
      <c r="A45" s="11"/>
      <c r="B45" s="5" t="s">
        <v>98</v>
      </c>
      <c r="C45" s="23" t="s">
        <v>99</v>
      </c>
      <c r="D45" s="673">
        <v>36684024.406000003</v>
      </c>
      <c r="E45" s="673">
        <v>36883185.2425</v>
      </c>
      <c r="F45" s="673">
        <v>44849156.8015</v>
      </c>
      <c r="G45" s="673">
        <v>57811323.390000001</v>
      </c>
      <c r="H45" s="673">
        <v>40363489.258999996</v>
      </c>
    </row>
    <row r="46" spans="1:8" x14ac:dyDescent="0.35">
      <c r="A46" s="11"/>
      <c r="B46" s="19">
        <v>16</v>
      </c>
      <c r="C46" s="22" t="s">
        <v>100</v>
      </c>
      <c r="D46" s="673">
        <v>1709423433.0770001</v>
      </c>
      <c r="E46" s="673">
        <v>1852404739.4860001</v>
      </c>
      <c r="F46" s="673">
        <v>1925821306.0785</v>
      </c>
      <c r="G46" s="673">
        <v>2053202943.141</v>
      </c>
      <c r="H46" s="673">
        <v>2381893445.2635002</v>
      </c>
    </row>
    <row r="47" spans="1:8" x14ac:dyDescent="0.35">
      <c r="A47" s="11"/>
      <c r="B47" s="19">
        <v>17</v>
      </c>
      <c r="C47" s="22" t="s">
        <v>101</v>
      </c>
      <c r="D47" s="676">
        <v>1.6263560056889488</v>
      </c>
      <c r="E47" s="676">
        <v>1.4618444593141606</v>
      </c>
      <c r="F47" s="676">
        <v>1.3971442590191825</v>
      </c>
      <c r="G47" s="676">
        <v>1.4296651029740499</v>
      </c>
      <c r="H47" s="676">
        <v>1.4026069305744755</v>
      </c>
    </row>
    <row r="48" spans="1:8" x14ac:dyDescent="0.35">
      <c r="A48" s="11"/>
      <c r="B48" s="21"/>
      <c r="C48" s="988" t="s">
        <v>102</v>
      </c>
      <c r="D48" s="989"/>
      <c r="E48" s="989"/>
      <c r="F48" s="989"/>
      <c r="G48" s="989"/>
      <c r="H48" s="990"/>
    </row>
    <row r="49" spans="1:9" x14ac:dyDescent="0.35">
      <c r="A49" s="11"/>
      <c r="B49" s="19">
        <v>18</v>
      </c>
      <c r="C49" s="22" t="s">
        <v>103</v>
      </c>
      <c r="D49" s="673">
        <v>4054182820.9841022</v>
      </c>
      <c r="E49" s="673">
        <v>3733000368.7496152</v>
      </c>
      <c r="F49" s="673">
        <v>3796574126.7249146</v>
      </c>
      <c r="G49" s="673">
        <v>3857824733.2467794</v>
      </c>
      <c r="H49" s="673">
        <v>3743447183.341557</v>
      </c>
    </row>
    <row r="50" spans="1:9" x14ac:dyDescent="0.35">
      <c r="A50" s="11"/>
      <c r="B50" s="19">
        <v>19</v>
      </c>
      <c r="C50" s="27" t="s">
        <v>104</v>
      </c>
      <c r="D50" s="673">
        <v>2738308651.367466</v>
      </c>
      <c r="E50" s="673">
        <v>2647364386.0396538</v>
      </c>
      <c r="F50" s="673">
        <v>2640559358.5243959</v>
      </c>
      <c r="G50" s="673">
        <v>2530837750.2930622</v>
      </c>
      <c r="H50" s="673">
        <v>2451469718.3450546</v>
      </c>
    </row>
    <row r="51" spans="1:9" x14ac:dyDescent="0.35">
      <c r="A51" s="11"/>
      <c r="B51" s="19">
        <v>20</v>
      </c>
      <c r="C51" s="22" t="s">
        <v>105</v>
      </c>
      <c r="D51" s="684">
        <v>1.4805426769402019</v>
      </c>
      <c r="E51" s="684">
        <v>1.4100818113421958</v>
      </c>
      <c r="F51" s="684">
        <v>1.4377916233803303</v>
      </c>
      <c r="G51" s="684">
        <v>1.5243271651057271</v>
      </c>
      <c r="H51" s="684">
        <v>1.5270215884488649</v>
      </c>
    </row>
    <row r="52" spans="1:9" x14ac:dyDescent="0.35">
      <c r="A52" s="11"/>
    </row>
    <row r="53" spans="1:9" x14ac:dyDescent="0.35">
      <c r="A53" s="11"/>
    </row>
    <row r="54" spans="1:9" x14ac:dyDescent="0.35">
      <c r="A54" s="11"/>
    </row>
    <row r="55" spans="1:9" x14ac:dyDescent="0.35">
      <c r="A55" s="11"/>
    </row>
    <row r="56" spans="1:9" x14ac:dyDescent="0.35">
      <c r="A56" s="11"/>
      <c r="I56" s="681"/>
    </row>
    <row r="57" spans="1:9" x14ac:dyDescent="0.35">
      <c r="A57" s="11"/>
    </row>
    <row r="58" spans="1:9" x14ac:dyDescent="0.35">
      <c r="A58" s="11"/>
      <c r="F58" s="927"/>
    </row>
    <row r="59" spans="1:9" x14ac:dyDescent="0.35">
      <c r="A59" s="11"/>
      <c r="D59" s="927"/>
    </row>
    <row r="60" spans="1:9" x14ac:dyDescent="0.35">
      <c r="A60" s="11"/>
    </row>
    <row r="61" spans="1:9" x14ac:dyDescent="0.35">
      <c r="A61" s="11"/>
      <c r="D61" s="927"/>
    </row>
    <row r="62" spans="1:9" x14ac:dyDescent="0.35">
      <c r="A62" s="11"/>
    </row>
    <row r="63" spans="1:9" x14ac:dyDescent="0.35">
      <c r="A63" s="11"/>
    </row>
    <row r="64" spans="1:9" x14ac:dyDescent="0.35">
      <c r="A64" s="11"/>
    </row>
    <row r="65" spans="1:1" x14ac:dyDescent="0.35">
      <c r="A65" s="11"/>
    </row>
    <row r="66" spans="1:1" x14ac:dyDescent="0.35">
      <c r="A66" s="11"/>
    </row>
    <row r="67" spans="1:1" x14ac:dyDescent="0.35">
      <c r="A67" s="11"/>
    </row>
    <row r="68" spans="1:1" x14ac:dyDescent="0.35">
      <c r="A68" s="11"/>
    </row>
    <row r="69" spans="1:1" x14ac:dyDescent="0.35">
      <c r="A69" s="11"/>
    </row>
    <row r="70" spans="1:1" x14ac:dyDescent="0.35">
      <c r="A70" s="11"/>
    </row>
    <row r="71" spans="1:1" x14ac:dyDescent="0.35">
      <c r="A71" s="11"/>
    </row>
    <row r="72" spans="1:1" x14ac:dyDescent="0.35">
      <c r="A72" s="11"/>
    </row>
    <row r="73" spans="1:1" x14ac:dyDescent="0.35">
      <c r="A73" s="11"/>
    </row>
    <row r="74" spans="1:1" x14ac:dyDescent="0.35">
      <c r="A74" s="11"/>
    </row>
    <row r="75" spans="1:1" x14ac:dyDescent="0.35">
      <c r="A75" s="11"/>
    </row>
    <row r="76" spans="1:1" x14ac:dyDescent="0.35">
      <c r="A76" s="11"/>
    </row>
    <row r="77" spans="1:1" x14ac:dyDescent="0.35">
      <c r="A77" s="11"/>
    </row>
    <row r="78" spans="1:1" x14ac:dyDescent="0.35">
      <c r="A78" s="11"/>
    </row>
    <row r="79" spans="1:1" x14ac:dyDescent="0.35">
      <c r="A79" s="11"/>
    </row>
    <row r="80" spans="1:1" x14ac:dyDescent="0.35">
      <c r="A80" s="11"/>
    </row>
    <row r="81" spans="1:1" x14ac:dyDescent="0.35">
      <c r="A81" s="11"/>
    </row>
    <row r="82" spans="1:1" x14ac:dyDescent="0.35">
      <c r="A82" s="11"/>
    </row>
    <row r="83" spans="1:1" x14ac:dyDescent="0.35">
      <c r="A83" s="11"/>
    </row>
    <row r="84" spans="1:1" x14ac:dyDescent="0.35">
      <c r="A84" s="11"/>
    </row>
    <row r="85" spans="1:1" x14ac:dyDescent="0.35">
      <c r="A85" s="11"/>
    </row>
    <row r="86" spans="1:1" x14ac:dyDescent="0.35">
      <c r="A86" s="11"/>
    </row>
    <row r="87" spans="1:1" x14ac:dyDescent="0.35">
      <c r="A87" s="11"/>
    </row>
    <row r="88" spans="1:1" x14ac:dyDescent="0.35">
      <c r="A88" s="11"/>
    </row>
    <row r="89" spans="1:1" x14ac:dyDescent="0.35">
      <c r="A89" s="11"/>
    </row>
    <row r="90" spans="1:1" x14ac:dyDescent="0.35">
      <c r="A90" s="11"/>
    </row>
    <row r="91" spans="1:1" x14ac:dyDescent="0.35">
      <c r="A91" s="11"/>
    </row>
    <row r="92" spans="1:1" x14ac:dyDescent="0.35">
      <c r="A92" s="11"/>
    </row>
    <row r="93" spans="1:1" x14ac:dyDescent="0.35">
      <c r="A93" s="11"/>
    </row>
    <row r="94" spans="1:1" x14ac:dyDescent="0.35">
      <c r="A94" s="11"/>
    </row>
    <row r="95" spans="1:1" x14ac:dyDescent="0.35">
      <c r="A95" s="11"/>
    </row>
    <row r="96" spans="1:1" x14ac:dyDescent="0.35">
      <c r="A96" s="11"/>
    </row>
    <row r="97" spans="1:10" x14ac:dyDescent="0.35">
      <c r="A97" s="11"/>
    </row>
    <row r="98" spans="1:10" x14ac:dyDescent="0.35">
      <c r="A98" s="11"/>
    </row>
    <row r="99" spans="1:10" x14ac:dyDescent="0.35">
      <c r="A99" s="11"/>
    </row>
    <row r="100" spans="1:10" x14ac:dyDescent="0.35">
      <c r="A100" s="11"/>
    </row>
    <row r="101" spans="1:10" x14ac:dyDescent="0.35">
      <c r="A101" s="11"/>
    </row>
    <row r="102" spans="1:10" x14ac:dyDescent="0.35">
      <c r="A102" s="11"/>
    </row>
    <row r="103" spans="1:10" x14ac:dyDescent="0.35">
      <c r="A103" s="11"/>
    </row>
    <row r="104" spans="1:10" x14ac:dyDescent="0.35">
      <c r="A104" s="11"/>
    </row>
    <row r="105" spans="1:10" x14ac:dyDescent="0.35">
      <c r="A105" s="11"/>
      <c r="B105" s="11"/>
      <c r="C105" s="11"/>
      <c r="D105" s="11"/>
      <c r="E105" s="11"/>
      <c r="F105" s="11"/>
      <c r="G105" s="11"/>
      <c r="H105" s="11"/>
      <c r="I105" s="11"/>
      <c r="J105" s="11"/>
    </row>
    <row r="106" spans="1:10" x14ac:dyDescent="0.35">
      <c r="A106" s="11"/>
      <c r="B106" s="11"/>
      <c r="C106" s="11"/>
      <c r="D106" s="11"/>
      <c r="E106" s="11"/>
      <c r="F106" s="11"/>
      <c r="G106" s="11"/>
      <c r="H106" s="11"/>
      <c r="I106" s="11"/>
      <c r="J106" s="11"/>
    </row>
    <row r="107" spans="1:10" x14ac:dyDescent="0.35">
      <c r="A107" s="11"/>
      <c r="B107" s="11"/>
      <c r="C107" s="11"/>
      <c r="D107" s="11"/>
      <c r="E107" s="11"/>
      <c r="F107" s="11"/>
      <c r="G107" s="11"/>
      <c r="H107" s="11"/>
      <c r="I107" s="11"/>
      <c r="J107" s="11"/>
    </row>
    <row r="108" spans="1:10" x14ac:dyDescent="0.35">
      <c r="A108" s="11"/>
      <c r="B108" s="11"/>
      <c r="C108" s="11"/>
      <c r="D108" s="11"/>
      <c r="E108" s="11"/>
      <c r="F108" s="11"/>
      <c r="G108" s="11"/>
      <c r="H108" s="11"/>
      <c r="I108" s="11"/>
      <c r="J108" s="11"/>
    </row>
    <row r="109" spans="1:10" x14ac:dyDescent="0.35">
      <c r="A109" s="11"/>
      <c r="B109" s="11"/>
      <c r="C109" s="11"/>
      <c r="D109" s="11"/>
      <c r="E109" s="11"/>
      <c r="F109" s="11"/>
      <c r="G109" s="11"/>
      <c r="H109" s="11"/>
      <c r="I109" s="11"/>
      <c r="J109" s="11"/>
    </row>
    <row r="110" spans="1:10" x14ac:dyDescent="0.35">
      <c r="A110" s="11"/>
      <c r="B110" s="11"/>
      <c r="C110" s="11"/>
      <c r="D110" s="11"/>
      <c r="E110" s="11"/>
      <c r="F110" s="11"/>
      <c r="G110" s="11"/>
      <c r="H110" s="11"/>
      <c r="I110" s="11"/>
      <c r="J110" s="11"/>
    </row>
    <row r="111" spans="1:10" x14ac:dyDescent="0.35">
      <c r="A111" s="11"/>
      <c r="B111" s="11"/>
      <c r="C111" s="11"/>
      <c r="D111" s="11"/>
      <c r="E111" s="11"/>
      <c r="F111" s="11"/>
      <c r="G111" s="11"/>
      <c r="H111" s="11"/>
      <c r="I111" s="11"/>
      <c r="J111" s="11"/>
    </row>
    <row r="112" spans="1:10" x14ac:dyDescent="0.35">
      <c r="A112" s="11"/>
      <c r="B112" s="11"/>
      <c r="C112" s="11"/>
      <c r="D112" s="11"/>
      <c r="E112" s="11"/>
      <c r="F112" s="11"/>
      <c r="G112" s="11"/>
      <c r="H112" s="11"/>
      <c r="I112" s="11"/>
      <c r="J112" s="11"/>
    </row>
    <row r="113" spans="1:10" x14ac:dyDescent="0.35">
      <c r="A113" s="11"/>
      <c r="B113" s="11"/>
      <c r="C113" s="11"/>
      <c r="D113" s="11"/>
      <c r="E113" s="11"/>
      <c r="F113" s="11"/>
      <c r="G113" s="11"/>
      <c r="H113" s="11"/>
      <c r="I113" s="11"/>
      <c r="J113" s="11"/>
    </row>
    <row r="114" spans="1:10" x14ac:dyDescent="0.35">
      <c r="A114" s="11"/>
      <c r="B114" s="11"/>
      <c r="C114" s="11"/>
      <c r="D114" s="11"/>
      <c r="E114" s="11"/>
      <c r="F114" s="11"/>
      <c r="G114" s="11"/>
      <c r="H114" s="11"/>
      <c r="I114" s="11"/>
      <c r="J114" s="11"/>
    </row>
    <row r="115" spans="1:10" x14ac:dyDescent="0.35">
      <c r="A115" s="11"/>
      <c r="B115" s="11"/>
      <c r="C115" s="11"/>
      <c r="D115" s="11"/>
      <c r="E115" s="11"/>
      <c r="F115" s="11"/>
      <c r="G115" s="11"/>
      <c r="H115" s="11"/>
      <c r="I115" s="11"/>
      <c r="J115" s="11"/>
    </row>
    <row r="116" spans="1:10" x14ac:dyDescent="0.35">
      <c r="A116" s="11"/>
      <c r="B116" s="11"/>
      <c r="C116" s="11"/>
      <c r="D116" s="11"/>
      <c r="E116" s="11"/>
      <c r="F116" s="11"/>
      <c r="G116" s="11"/>
      <c r="H116" s="11"/>
      <c r="I116" s="11"/>
      <c r="J116" s="11"/>
    </row>
    <row r="117" spans="1:10" x14ac:dyDescent="0.35">
      <c r="A117" s="11"/>
      <c r="B117" s="11"/>
      <c r="C117" s="11"/>
      <c r="D117" s="11"/>
      <c r="E117" s="11"/>
      <c r="F117" s="11"/>
      <c r="G117" s="11"/>
      <c r="H117" s="11"/>
      <c r="I117" s="11"/>
      <c r="J117" s="11"/>
    </row>
    <row r="118" spans="1:10" x14ac:dyDescent="0.35">
      <c r="A118" s="11"/>
      <c r="B118" s="11"/>
      <c r="C118" s="11"/>
      <c r="D118" s="11"/>
      <c r="E118" s="11"/>
      <c r="F118" s="11"/>
      <c r="G118" s="11"/>
      <c r="H118" s="11"/>
      <c r="I118" s="11"/>
      <c r="J118" s="11"/>
    </row>
    <row r="119" spans="1:10" x14ac:dyDescent="0.35">
      <c r="A119" s="11"/>
      <c r="B119" s="11"/>
      <c r="C119" s="11"/>
      <c r="D119" s="11"/>
      <c r="E119" s="11"/>
      <c r="F119" s="11"/>
      <c r="G119" s="11"/>
      <c r="H119" s="11"/>
      <c r="I119" s="11"/>
      <c r="J119" s="11"/>
    </row>
    <row r="120" spans="1:10" x14ac:dyDescent="0.35">
      <c r="A120" s="11"/>
      <c r="B120" s="11"/>
      <c r="C120" s="11"/>
      <c r="D120" s="11"/>
      <c r="E120" s="11"/>
      <c r="F120" s="11"/>
      <c r="G120" s="11"/>
      <c r="H120" s="11"/>
      <c r="I120" s="11"/>
      <c r="J120" s="11"/>
    </row>
    <row r="121" spans="1:10" x14ac:dyDescent="0.35">
      <c r="A121" s="11"/>
      <c r="B121" s="11"/>
      <c r="C121" s="11"/>
      <c r="D121" s="11"/>
      <c r="E121" s="11"/>
      <c r="F121" s="11"/>
      <c r="G121" s="11"/>
      <c r="H121" s="11"/>
      <c r="I121" s="11"/>
      <c r="J121" s="11"/>
    </row>
    <row r="122" spans="1:10" x14ac:dyDescent="0.35">
      <c r="A122" s="11"/>
      <c r="B122" s="11"/>
      <c r="C122" s="11"/>
      <c r="D122" s="11"/>
      <c r="E122" s="11"/>
      <c r="F122" s="11"/>
      <c r="G122" s="11"/>
      <c r="H122" s="11"/>
      <c r="I122" s="11"/>
      <c r="J122" s="11"/>
    </row>
    <row r="123" spans="1:10" x14ac:dyDescent="0.35">
      <c r="A123" s="11"/>
      <c r="B123" s="11"/>
      <c r="C123" s="11"/>
      <c r="D123" s="11"/>
      <c r="E123" s="11"/>
      <c r="F123" s="11"/>
      <c r="G123" s="11"/>
      <c r="H123" s="11"/>
      <c r="I123" s="11"/>
      <c r="J123" s="11"/>
    </row>
    <row r="124" spans="1:10" x14ac:dyDescent="0.35">
      <c r="A124" s="11"/>
      <c r="B124" s="11"/>
      <c r="C124" s="11"/>
      <c r="D124" s="11"/>
      <c r="E124" s="11"/>
      <c r="F124" s="11"/>
      <c r="G124" s="11"/>
      <c r="H124" s="11"/>
      <c r="I124" s="11"/>
      <c r="J124" s="11"/>
    </row>
    <row r="125" spans="1:10" x14ac:dyDescent="0.35">
      <c r="A125" s="11"/>
      <c r="B125" s="11"/>
      <c r="C125" s="11"/>
      <c r="D125" s="11"/>
      <c r="E125" s="11"/>
      <c r="F125" s="11"/>
      <c r="G125" s="11"/>
      <c r="H125" s="11"/>
      <c r="I125" s="11"/>
      <c r="J125" s="11"/>
    </row>
    <row r="126" spans="1:10" x14ac:dyDescent="0.35">
      <c r="A126" s="11"/>
      <c r="B126" s="11"/>
      <c r="C126" s="11"/>
      <c r="D126" s="11"/>
      <c r="E126" s="11"/>
      <c r="F126" s="11"/>
      <c r="G126" s="11"/>
      <c r="H126" s="11"/>
      <c r="I126" s="11"/>
      <c r="J126" s="11"/>
    </row>
    <row r="127" spans="1:10" x14ac:dyDescent="0.35">
      <c r="A127" s="11"/>
      <c r="B127" s="11"/>
      <c r="C127" s="11"/>
      <c r="D127" s="11"/>
      <c r="E127" s="11"/>
      <c r="F127" s="11"/>
      <c r="G127" s="11"/>
      <c r="H127" s="11"/>
      <c r="I127" s="11"/>
      <c r="J127" s="11"/>
    </row>
    <row r="128" spans="1:10" x14ac:dyDescent="0.35">
      <c r="A128" s="11"/>
      <c r="B128" s="11"/>
      <c r="C128" s="11"/>
      <c r="D128" s="11"/>
      <c r="E128" s="11"/>
      <c r="F128" s="11"/>
      <c r="G128" s="11"/>
      <c r="H128" s="11"/>
      <c r="I128" s="11"/>
      <c r="J128" s="11"/>
    </row>
    <row r="129" spans="1:10" x14ac:dyDescent="0.35">
      <c r="A129" s="11"/>
      <c r="B129" s="11"/>
      <c r="C129" s="11"/>
      <c r="D129" s="11"/>
      <c r="E129" s="11"/>
      <c r="F129" s="11"/>
      <c r="G129" s="11"/>
      <c r="H129" s="11"/>
      <c r="I129" s="11"/>
      <c r="J129" s="11"/>
    </row>
    <row r="130" spans="1:10" x14ac:dyDescent="0.35">
      <c r="A130" s="11"/>
      <c r="B130" s="11"/>
      <c r="C130" s="11"/>
      <c r="D130" s="11"/>
      <c r="E130" s="11"/>
      <c r="F130" s="11"/>
      <c r="G130" s="11"/>
      <c r="H130" s="11"/>
      <c r="I130" s="11"/>
      <c r="J130" s="11"/>
    </row>
    <row r="131" spans="1:10" x14ac:dyDescent="0.35">
      <c r="A131" s="11"/>
      <c r="B131" s="11"/>
      <c r="C131" s="11"/>
      <c r="D131" s="11"/>
      <c r="E131" s="11"/>
      <c r="F131" s="11"/>
      <c r="G131" s="11"/>
      <c r="H131" s="11"/>
      <c r="I131" s="11"/>
      <c r="J131" s="11"/>
    </row>
    <row r="132" spans="1:10" x14ac:dyDescent="0.35">
      <c r="A132" s="11"/>
      <c r="B132" s="11"/>
      <c r="C132" s="11"/>
      <c r="D132" s="11"/>
      <c r="E132" s="11"/>
      <c r="F132" s="11"/>
      <c r="G132" s="11"/>
      <c r="H132" s="11"/>
      <c r="I132" s="11"/>
      <c r="J132" s="11"/>
    </row>
    <row r="133" spans="1:10" x14ac:dyDescent="0.35">
      <c r="A133" s="11"/>
      <c r="B133" s="11"/>
      <c r="C133" s="11"/>
      <c r="D133" s="11"/>
      <c r="E133" s="11"/>
      <c r="F133" s="11"/>
      <c r="G133" s="11"/>
      <c r="H133" s="11"/>
      <c r="I133" s="11"/>
      <c r="J133" s="11"/>
    </row>
    <row r="134" spans="1:10" x14ac:dyDescent="0.35">
      <c r="A134" s="11"/>
      <c r="B134" s="11"/>
      <c r="C134" s="11"/>
      <c r="D134" s="11"/>
      <c r="E134" s="11"/>
      <c r="F134" s="11"/>
      <c r="G134" s="11"/>
      <c r="H134" s="11"/>
      <c r="I134" s="11"/>
      <c r="J134" s="11"/>
    </row>
  </sheetData>
  <mergeCells count="10">
    <mergeCell ref="C35:H35"/>
    <mergeCell ref="C39:H39"/>
    <mergeCell ref="C42:H42"/>
    <mergeCell ref="C48:H48"/>
    <mergeCell ref="C7:H7"/>
    <mergeCell ref="C11:H11"/>
    <mergeCell ref="C13:H13"/>
    <mergeCell ref="C17:H17"/>
    <mergeCell ref="C22:H22"/>
    <mergeCell ref="C32:H32"/>
  </mergeCells>
  <phoneticPr fontId="154" type="noConversion"/>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CEC5-69B9-4E37-A6E7-48FD5A7DC085}">
  <sheetPr codeName="Sheet6">
    <pageSetUpPr autoPageBreaks="0"/>
  </sheetPr>
  <dimension ref="A3:C10"/>
  <sheetViews>
    <sheetView workbookViewId="0"/>
  </sheetViews>
  <sheetFormatPr defaultColWidth="9.1796875" defaultRowHeight="14.5" x14ac:dyDescent="0.35"/>
  <cols>
    <col min="1" max="1" width="6.1796875" style="1" customWidth="1"/>
    <col min="2" max="2" width="74.1796875" style="1" customWidth="1"/>
    <col min="3" max="3" width="19.1796875" style="1" customWidth="1"/>
    <col min="4" max="16384" width="9.1796875" style="1"/>
  </cols>
  <sheetData>
    <row r="3" spans="1:3" x14ac:dyDescent="0.35">
      <c r="A3" s="12" t="s">
        <v>3</v>
      </c>
    </row>
    <row r="7" spans="1:3" x14ac:dyDescent="0.35">
      <c r="C7" s="19" t="s">
        <v>7</v>
      </c>
    </row>
    <row r="8" spans="1:3" x14ac:dyDescent="0.35">
      <c r="A8" s="30"/>
      <c r="B8" s="31"/>
      <c r="C8" s="19" t="s">
        <v>10</v>
      </c>
    </row>
    <row r="9" spans="1:3" ht="15.75" customHeight="1" x14ac:dyDescent="0.35">
      <c r="A9" s="19">
        <v>1</v>
      </c>
      <c r="B9" s="32" t="s">
        <v>109</v>
      </c>
      <c r="C9" s="19"/>
    </row>
    <row r="10" spans="1:3" x14ac:dyDescent="0.35">
      <c r="A10" s="19">
        <v>2</v>
      </c>
      <c r="B10" s="32" t="s">
        <v>110</v>
      </c>
      <c r="C10"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E800-F0ED-4BDA-B294-41F98B7F9A6D}">
  <sheetPr codeName="Sheet5"/>
  <dimension ref="A2:D7"/>
  <sheetViews>
    <sheetView workbookViewId="0">
      <selection activeCell="B13" sqref="B13"/>
    </sheetView>
  </sheetViews>
  <sheetFormatPr defaultColWidth="9.1796875" defaultRowHeight="14.5" x14ac:dyDescent="0.35"/>
  <cols>
    <col min="1" max="1" width="4.54296875" style="1" customWidth="1"/>
    <col min="2" max="2" width="68.1796875" style="1" customWidth="1"/>
    <col min="3" max="3" width="21.1796875" style="1" customWidth="1"/>
    <col min="4" max="4" width="32.1796875" style="1" customWidth="1"/>
    <col min="5" max="16384" width="9.1796875" style="1"/>
  </cols>
  <sheetData>
    <row r="2" spans="1:4" x14ac:dyDescent="0.35">
      <c r="A2" s="12" t="s">
        <v>2</v>
      </c>
    </row>
    <row r="5" spans="1:4" x14ac:dyDescent="0.35">
      <c r="B5" s="28"/>
      <c r="C5" s="19" t="s">
        <v>7</v>
      </c>
      <c r="D5" s="19" t="s">
        <v>8</v>
      </c>
    </row>
    <row r="6" spans="1:4" x14ac:dyDescent="0.35">
      <c r="B6" s="28"/>
      <c r="C6" s="19" t="s">
        <v>106</v>
      </c>
      <c r="D6" s="19" t="s">
        <v>107</v>
      </c>
    </row>
    <row r="7" spans="1:4" ht="29" x14ac:dyDescent="0.35">
      <c r="A7" s="19">
        <v>1</v>
      </c>
      <c r="B7" s="29" t="s">
        <v>108</v>
      </c>
      <c r="C7" s="19"/>
      <c r="D7" s="1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F01-AE40-4F59-95E5-762DF9DC51E8}">
  <sheetPr codeName="Sheet7"/>
  <dimension ref="A2:C7"/>
  <sheetViews>
    <sheetView workbookViewId="0">
      <selection activeCell="C18" sqref="C18"/>
    </sheetView>
  </sheetViews>
  <sheetFormatPr defaultColWidth="9.1796875" defaultRowHeight="14.5" x14ac:dyDescent="0.35"/>
  <cols>
    <col min="1" max="1" width="17.453125" style="1" customWidth="1"/>
    <col min="2" max="2" width="15" style="1" customWidth="1"/>
    <col min="3" max="3" width="99" style="1" customWidth="1"/>
    <col min="4" max="16384" width="9.1796875" style="1"/>
  </cols>
  <sheetData>
    <row r="2" spans="1:3" ht="25" x14ac:dyDescent="0.5">
      <c r="B2" s="33"/>
      <c r="C2" s="34"/>
    </row>
    <row r="3" spans="1:3" ht="24" x14ac:dyDescent="0.35">
      <c r="A3" s="12" t="s">
        <v>4</v>
      </c>
      <c r="C3" s="35" t="s">
        <v>111</v>
      </c>
    </row>
    <row r="4" spans="1:3" x14ac:dyDescent="0.35">
      <c r="B4" s="36"/>
      <c r="C4" s="34"/>
    </row>
    <row r="5" spans="1:3" x14ac:dyDescent="0.35">
      <c r="A5" s="12" t="s">
        <v>112</v>
      </c>
      <c r="B5" s="37"/>
      <c r="C5" s="38"/>
    </row>
    <row r="6" spans="1:3" x14ac:dyDescent="0.35">
      <c r="A6" s="39" t="s">
        <v>113</v>
      </c>
      <c r="B6" s="997" t="s">
        <v>115</v>
      </c>
      <c r="C6" s="997"/>
    </row>
    <row r="7" spans="1:3" x14ac:dyDescent="0.35">
      <c r="A7" s="41" t="s">
        <v>116</v>
      </c>
      <c r="B7" s="998" t="s">
        <v>1780</v>
      </c>
      <c r="C7" s="998"/>
    </row>
  </sheetData>
  <mergeCells count="2">
    <mergeCell ref="B6:C6"/>
    <mergeCell ref="B7:C7"/>
  </mergeCells>
  <conditionalFormatting sqref="B7">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4C96-3C83-4237-B0BC-E92A72D7A58D}">
  <sheetPr codeName="Sheet9">
    <pageSetUpPr fitToPage="1"/>
  </sheetPr>
  <dimension ref="A2:C13"/>
  <sheetViews>
    <sheetView topLeftCell="A4" workbookViewId="0">
      <selection activeCell="C13" sqref="A2:C13"/>
    </sheetView>
  </sheetViews>
  <sheetFormatPr defaultColWidth="9.1796875" defaultRowHeight="14.5" x14ac:dyDescent="0.35"/>
  <cols>
    <col min="1" max="1" width="25.1796875" style="1" customWidth="1"/>
    <col min="2" max="2" width="13.26953125" style="1" customWidth="1"/>
    <col min="3" max="3" width="89.453125" style="1" customWidth="1"/>
    <col min="4" max="16384" width="9.1796875" style="1"/>
  </cols>
  <sheetData>
    <row r="2" spans="1:3" ht="18.5" x14ac:dyDescent="0.45">
      <c r="A2" s="43" t="s">
        <v>119</v>
      </c>
    </row>
    <row r="3" spans="1:3" x14ac:dyDescent="0.35">
      <c r="A3" s="1" t="s">
        <v>121</v>
      </c>
    </row>
    <row r="6" spans="1:3" x14ac:dyDescent="0.35">
      <c r="A6" s="15" t="s">
        <v>122</v>
      </c>
      <c r="B6" s="15" t="s">
        <v>114</v>
      </c>
      <c r="C6" s="44" t="s">
        <v>123</v>
      </c>
    </row>
    <row r="7" spans="1:3" x14ac:dyDescent="0.35">
      <c r="A7" s="45" t="s">
        <v>124</v>
      </c>
      <c r="B7" s="45" t="s">
        <v>117</v>
      </c>
      <c r="C7" s="44" t="s">
        <v>125</v>
      </c>
    </row>
    <row r="8" spans="1:3" ht="29" x14ac:dyDescent="0.35">
      <c r="A8" s="15" t="s">
        <v>126</v>
      </c>
      <c r="B8" s="15" t="s">
        <v>127</v>
      </c>
      <c r="C8" s="44" t="s">
        <v>128</v>
      </c>
    </row>
    <row r="9" spans="1:3" ht="29" x14ac:dyDescent="0.35">
      <c r="A9" s="15" t="s">
        <v>129</v>
      </c>
      <c r="B9" s="15" t="s">
        <v>130</v>
      </c>
      <c r="C9" s="44" t="s">
        <v>131</v>
      </c>
    </row>
    <row r="10" spans="1:3" ht="29" x14ac:dyDescent="0.35">
      <c r="A10" s="15" t="s">
        <v>132</v>
      </c>
      <c r="B10" s="15" t="s">
        <v>133</v>
      </c>
      <c r="C10" s="44" t="s">
        <v>134</v>
      </c>
    </row>
    <row r="11" spans="1:3" ht="29" x14ac:dyDescent="0.35">
      <c r="A11" s="15" t="s">
        <v>132</v>
      </c>
      <c r="B11" s="15" t="s">
        <v>135</v>
      </c>
      <c r="C11" s="44" t="s">
        <v>136</v>
      </c>
    </row>
    <row r="12" spans="1:3" ht="29" x14ac:dyDescent="0.35">
      <c r="A12" s="15" t="s">
        <v>137</v>
      </c>
      <c r="B12" s="15" t="s">
        <v>138</v>
      </c>
      <c r="C12" s="44" t="s">
        <v>139</v>
      </c>
    </row>
    <row r="13" spans="1:3" ht="29" x14ac:dyDescent="0.35">
      <c r="A13" s="15" t="s">
        <v>140</v>
      </c>
      <c r="B13" s="15" t="s">
        <v>141</v>
      </c>
      <c r="C13" s="44" t="s">
        <v>142</v>
      </c>
    </row>
  </sheetData>
  <conditionalFormatting sqref="C8:C12">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C18-D927-46BB-9CD9-46D1D081CEA6}">
  <sheetPr codeName="Sheet10">
    <pageSetUpPr fitToPage="1"/>
  </sheetPr>
  <dimension ref="A2:C11"/>
  <sheetViews>
    <sheetView workbookViewId="0"/>
  </sheetViews>
  <sheetFormatPr defaultColWidth="9.1796875" defaultRowHeight="14.5" x14ac:dyDescent="0.35"/>
  <cols>
    <col min="1" max="1" width="20.81640625" style="1" customWidth="1"/>
    <col min="2" max="2" width="12.26953125" style="1" bestFit="1" customWidth="1"/>
    <col min="3" max="3" width="87.453125" style="1" customWidth="1"/>
    <col min="4" max="16384" width="9.1796875" style="1"/>
  </cols>
  <sheetData>
    <row r="2" spans="1:3" ht="18.5" x14ac:dyDescent="0.45">
      <c r="A2" s="43" t="s">
        <v>120</v>
      </c>
    </row>
    <row r="3" spans="1:3" x14ac:dyDescent="0.35">
      <c r="A3" s="1" t="s">
        <v>121</v>
      </c>
    </row>
    <row r="6" spans="1:3" x14ac:dyDescent="0.35">
      <c r="A6" s="15" t="s">
        <v>122</v>
      </c>
      <c r="B6" s="45" t="s">
        <v>114</v>
      </c>
      <c r="C6" s="44" t="s">
        <v>115</v>
      </c>
    </row>
    <row r="7" spans="1:3" ht="29" x14ac:dyDescent="0.35">
      <c r="A7" s="15" t="s">
        <v>143</v>
      </c>
      <c r="B7" s="15" t="s">
        <v>117</v>
      </c>
      <c r="C7" s="44" t="s">
        <v>144</v>
      </c>
    </row>
    <row r="8" spans="1:3" ht="29" x14ac:dyDescent="0.35">
      <c r="A8" s="15" t="s">
        <v>145</v>
      </c>
      <c r="B8" s="15" t="s">
        <v>118</v>
      </c>
      <c r="C8" s="44" t="s">
        <v>146</v>
      </c>
    </row>
    <row r="9" spans="1:3" ht="29" x14ac:dyDescent="0.35">
      <c r="A9" s="15" t="s">
        <v>147</v>
      </c>
      <c r="B9" s="15" t="s">
        <v>148</v>
      </c>
      <c r="C9" s="44" t="s">
        <v>149</v>
      </c>
    </row>
    <row r="10" spans="1:3" ht="29" x14ac:dyDescent="0.35">
      <c r="A10" s="15" t="s">
        <v>150</v>
      </c>
      <c r="B10" s="15" t="s">
        <v>133</v>
      </c>
      <c r="C10" s="44" t="s">
        <v>151</v>
      </c>
    </row>
    <row r="11" spans="1:3" ht="29" x14ac:dyDescent="0.35">
      <c r="A11" s="15" t="s">
        <v>152</v>
      </c>
      <c r="B11" s="15" t="s">
        <v>135</v>
      </c>
      <c r="C11" s="44" t="s">
        <v>153</v>
      </c>
    </row>
  </sheetData>
  <conditionalFormatting sqref="C7: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89FE-51A9-4E82-B243-FCBAF4BAEC68}">
  <sheetPr codeName="Sheet12">
    <pageSetUpPr fitToPage="1"/>
  </sheetPr>
  <dimension ref="B3:P52"/>
  <sheetViews>
    <sheetView zoomScale="85" zoomScaleNormal="85" workbookViewId="0"/>
  </sheetViews>
  <sheetFormatPr defaultColWidth="9.1796875" defaultRowHeight="14.5" x14ac:dyDescent="0.35"/>
  <cols>
    <col min="1" max="1" width="9.1796875" style="1"/>
    <col min="2" max="2" width="7.54296875" style="63" customWidth="1"/>
    <col min="3" max="3" width="44" style="1" customWidth="1"/>
    <col min="4" max="5" width="23" style="1" customWidth="1"/>
    <col min="6" max="10" width="21.1796875" style="1" customWidth="1"/>
    <col min="11" max="16384" width="9.1796875" style="1"/>
  </cols>
  <sheetData>
    <row r="3" spans="2:16" ht="24" customHeight="1" x14ac:dyDescent="0.35">
      <c r="C3" s="47" t="s">
        <v>190</v>
      </c>
      <c r="D3" s="47"/>
      <c r="E3" s="47"/>
      <c r="F3" s="47"/>
      <c r="G3" s="47"/>
      <c r="H3" s="47"/>
      <c r="I3" s="47"/>
      <c r="J3" s="47"/>
    </row>
    <row r="5" spans="2:16" x14ac:dyDescent="0.35">
      <c r="B5" s="1"/>
    </row>
    <row r="6" spans="2:16" x14ac:dyDescent="0.35">
      <c r="B6" s="1"/>
      <c r="D6" s="59" t="s">
        <v>7</v>
      </c>
      <c r="E6" s="59" t="s">
        <v>8</v>
      </c>
      <c r="F6" s="59" t="s">
        <v>9</v>
      </c>
      <c r="G6" s="59" t="s">
        <v>46</v>
      </c>
      <c r="H6" s="59" t="s">
        <v>47</v>
      </c>
      <c r="I6" s="59" t="s">
        <v>156</v>
      </c>
      <c r="J6" s="59" t="s">
        <v>157</v>
      </c>
    </row>
    <row r="7" spans="2:16" x14ac:dyDescent="0.35">
      <c r="B7" s="1"/>
      <c r="C7" s="1" t="s">
        <v>191</v>
      </c>
      <c r="D7" s="1002" t="s">
        <v>192</v>
      </c>
      <c r="E7" s="1003" t="s">
        <v>193</v>
      </c>
      <c r="F7" s="1002" t="s">
        <v>194</v>
      </c>
      <c r="G7" s="1002"/>
      <c r="H7" s="1002"/>
      <c r="I7" s="1002"/>
      <c r="J7" s="1002"/>
    </row>
    <row r="8" spans="2:16" ht="90.75" customHeight="1" x14ac:dyDescent="0.35">
      <c r="B8" s="1"/>
      <c r="D8" s="1002"/>
      <c r="E8" s="1003"/>
      <c r="F8" s="59" t="s">
        <v>195</v>
      </c>
      <c r="G8" s="59" t="s">
        <v>196</v>
      </c>
      <c r="H8" s="59" t="s">
        <v>197</v>
      </c>
      <c r="I8" s="59" t="s">
        <v>198</v>
      </c>
      <c r="J8" s="59" t="s">
        <v>199</v>
      </c>
    </row>
    <row r="9" spans="2:16" ht="29" x14ac:dyDescent="0.35">
      <c r="C9" s="64" t="s">
        <v>200</v>
      </c>
      <c r="D9" s="65"/>
      <c r="E9" s="66"/>
      <c r="F9" s="66"/>
      <c r="G9" s="66"/>
      <c r="H9" s="66"/>
      <c r="I9" s="66"/>
      <c r="J9" s="66"/>
      <c r="P9" s="67"/>
    </row>
    <row r="10" spans="2:16" x14ac:dyDescent="0.35">
      <c r="B10" s="41">
        <v>1</v>
      </c>
      <c r="C10" s="68"/>
      <c r="D10" s="69"/>
      <c r="E10" s="70"/>
      <c r="F10" s="70"/>
      <c r="G10" s="70"/>
      <c r="H10" s="70"/>
      <c r="I10" s="71"/>
      <c r="J10" s="71"/>
    </row>
    <row r="11" spans="2:16" x14ac:dyDescent="0.35">
      <c r="B11" s="41">
        <v>2</v>
      </c>
      <c r="C11" s="68"/>
      <c r="D11" s="69"/>
      <c r="E11" s="70"/>
      <c r="F11" s="70"/>
      <c r="G11" s="70"/>
      <c r="H11" s="70"/>
      <c r="I11" s="71"/>
      <c r="J11" s="71"/>
    </row>
    <row r="12" spans="2:16" x14ac:dyDescent="0.35">
      <c r="B12" s="41">
        <v>3</v>
      </c>
      <c r="C12" s="68"/>
      <c r="D12" s="69"/>
      <c r="E12" s="70"/>
      <c r="F12" s="70"/>
      <c r="G12" s="70"/>
      <c r="H12" s="70"/>
      <c r="I12" s="71"/>
      <c r="J12" s="71"/>
    </row>
    <row r="13" spans="2:16" x14ac:dyDescent="0.35">
      <c r="B13" s="72"/>
      <c r="C13" s="68"/>
      <c r="D13" s="69"/>
      <c r="E13" s="70"/>
      <c r="F13" s="70"/>
      <c r="G13" s="70"/>
      <c r="H13" s="70"/>
      <c r="I13" s="71"/>
      <c r="J13" s="71"/>
    </row>
    <row r="14" spans="2:16" x14ac:dyDescent="0.35">
      <c r="B14" s="72"/>
      <c r="C14" s="68"/>
      <c r="D14" s="69"/>
      <c r="E14" s="70"/>
      <c r="F14" s="70"/>
      <c r="G14" s="70"/>
      <c r="H14" s="70"/>
      <c r="I14" s="71"/>
      <c r="J14" s="71"/>
    </row>
    <row r="15" spans="2:16" x14ac:dyDescent="0.35">
      <c r="B15" s="72"/>
      <c r="C15" s="68"/>
      <c r="D15" s="69"/>
      <c r="E15" s="70"/>
      <c r="F15" s="70"/>
      <c r="G15" s="70"/>
      <c r="H15" s="70"/>
      <c r="I15" s="71"/>
      <c r="J15" s="71"/>
    </row>
    <row r="16" spans="2:16" x14ac:dyDescent="0.35">
      <c r="B16" s="72"/>
      <c r="C16" s="68"/>
      <c r="D16" s="69"/>
      <c r="E16" s="70"/>
      <c r="F16" s="70"/>
      <c r="G16" s="70"/>
      <c r="H16" s="70"/>
      <c r="I16" s="71"/>
      <c r="J16" s="71"/>
    </row>
    <row r="17" spans="2:10" x14ac:dyDescent="0.35">
      <c r="B17" s="72"/>
      <c r="C17" s="68"/>
      <c r="D17" s="69"/>
      <c r="E17" s="70"/>
      <c r="F17" s="70"/>
      <c r="G17" s="70"/>
      <c r="H17" s="70"/>
      <c r="I17" s="71"/>
      <c r="J17" s="71"/>
    </row>
    <row r="18" spans="2:10" x14ac:dyDescent="0.35">
      <c r="B18" s="72"/>
      <c r="C18" s="68"/>
      <c r="D18" s="69"/>
      <c r="E18" s="70"/>
      <c r="F18" s="70"/>
      <c r="G18" s="70"/>
      <c r="H18" s="70"/>
      <c r="I18" s="71"/>
      <c r="J18" s="71"/>
    </row>
    <row r="19" spans="2:10" x14ac:dyDescent="0.35">
      <c r="B19" s="41"/>
      <c r="C19" s="68" t="s">
        <v>201</v>
      </c>
      <c r="D19" s="69"/>
      <c r="E19" s="70"/>
      <c r="F19" s="70"/>
      <c r="G19" s="70"/>
      <c r="H19" s="70"/>
      <c r="I19" s="71"/>
      <c r="J19" s="71"/>
    </row>
    <row r="20" spans="2:10" x14ac:dyDescent="0.35">
      <c r="B20" s="73" t="s">
        <v>202</v>
      </c>
      <c r="C20" s="74" t="s">
        <v>203</v>
      </c>
      <c r="D20" s="69"/>
      <c r="E20" s="70"/>
      <c r="F20" s="70"/>
      <c r="G20" s="70"/>
      <c r="H20" s="70"/>
      <c r="I20" s="71"/>
      <c r="J20" s="71"/>
    </row>
    <row r="21" spans="2:10" x14ac:dyDescent="0.35">
      <c r="B21" s="41"/>
      <c r="C21" s="68"/>
      <c r="D21" s="69"/>
      <c r="E21" s="70"/>
      <c r="F21" s="70"/>
      <c r="G21" s="70"/>
      <c r="H21" s="70"/>
      <c r="I21" s="71"/>
      <c r="J21" s="71"/>
    </row>
    <row r="22" spans="2:10" ht="29" x14ac:dyDescent="0.35">
      <c r="B22" s="41"/>
      <c r="C22" s="64" t="s">
        <v>204</v>
      </c>
      <c r="D22" s="65"/>
      <c r="E22" s="66"/>
      <c r="F22" s="66"/>
      <c r="G22" s="66"/>
      <c r="H22" s="66"/>
      <c r="I22" s="66"/>
      <c r="J22" s="66"/>
    </row>
    <row r="23" spans="2:10" x14ac:dyDescent="0.35">
      <c r="B23" s="72" t="s">
        <v>205</v>
      </c>
      <c r="C23" s="68"/>
      <c r="D23" s="69"/>
      <c r="E23" s="70"/>
      <c r="F23" s="70"/>
      <c r="G23" s="70"/>
      <c r="H23" s="70"/>
      <c r="I23" s="71"/>
      <c r="J23" s="71"/>
    </row>
    <row r="24" spans="2:10" x14ac:dyDescent="0.35">
      <c r="B24" s="41">
        <v>2</v>
      </c>
      <c r="C24" s="68"/>
      <c r="D24" s="69"/>
      <c r="E24" s="70"/>
      <c r="F24" s="70"/>
      <c r="G24" s="70"/>
      <c r="H24" s="70"/>
      <c r="I24" s="71"/>
      <c r="J24" s="71"/>
    </row>
    <row r="25" spans="2:10" x14ac:dyDescent="0.35">
      <c r="B25" s="41">
        <v>3</v>
      </c>
      <c r="C25" s="68"/>
      <c r="D25" s="69"/>
      <c r="E25" s="70"/>
      <c r="F25" s="70"/>
      <c r="G25" s="70"/>
      <c r="H25" s="70"/>
      <c r="I25" s="71"/>
      <c r="J25" s="71"/>
    </row>
    <row r="26" spans="2:10" x14ac:dyDescent="0.35">
      <c r="B26" s="41"/>
      <c r="C26" s="68"/>
      <c r="D26" s="69"/>
      <c r="E26" s="70"/>
      <c r="F26" s="70"/>
      <c r="G26" s="70"/>
      <c r="H26" s="70"/>
      <c r="I26" s="71"/>
      <c r="J26" s="71"/>
    </row>
    <row r="27" spans="2:10" x14ac:dyDescent="0.35">
      <c r="B27" s="41"/>
      <c r="C27" s="68"/>
      <c r="D27" s="69"/>
      <c r="E27" s="70"/>
      <c r="F27" s="70"/>
      <c r="G27" s="70"/>
      <c r="H27" s="70"/>
      <c r="I27" s="71"/>
      <c r="J27" s="71"/>
    </row>
    <row r="28" spans="2:10" x14ac:dyDescent="0.35">
      <c r="B28" s="41"/>
      <c r="C28" s="68"/>
      <c r="D28" s="69"/>
      <c r="E28" s="70"/>
      <c r="F28" s="70"/>
      <c r="G28" s="70"/>
      <c r="H28" s="70"/>
      <c r="I28" s="71"/>
      <c r="J28" s="71"/>
    </row>
    <row r="29" spans="2:10" x14ac:dyDescent="0.35">
      <c r="B29" s="41"/>
      <c r="C29" s="68"/>
      <c r="D29" s="69"/>
      <c r="E29" s="70"/>
      <c r="F29" s="70"/>
      <c r="G29" s="70"/>
      <c r="H29" s="70"/>
      <c r="I29" s="71"/>
      <c r="J29" s="71"/>
    </row>
    <row r="30" spans="2:10" x14ac:dyDescent="0.35">
      <c r="B30" s="41"/>
      <c r="C30" s="68" t="s">
        <v>201</v>
      </c>
      <c r="D30" s="69"/>
      <c r="E30" s="70"/>
      <c r="F30" s="70"/>
      <c r="G30" s="70"/>
      <c r="H30" s="70"/>
      <c r="I30" s="71"/>
      <c r="J30" s="71"/>
    </row>
    <row r="31" spans="2:10" x14ac:dyDescent="0.35">
      <c r="B31" s="75" t="s">
        <v>202</v>
      </c>
      <c r="C31" s="74" t="s">
        <v>206</v>
      </c>
      <c r="D31" s="69"/>
      <c r="E31" s="70"/>
      <c r="F31" s="70"/>
      <c r="G31" s="70"/>
      <c r="H31" s="70"/>
      <c r="I31" s="71"/>
      <c r="J31" s="71"/>
    </row>
    <row r="32" spans="2:10" x14ac:dyDescent="0.35">
      <c r="C32" s="1004"/>
      <c r="D32" s="1004"/>
    </row>
    <row r="33" spans="3:4" x14ac:dyDescent="0.35">
      <c r="C33" s="1004"/>
      <c r="D33" s="1004"/>
    </row>
    <row r="34" spans="3:4" x14ac:dyDescent="0.35">
      <c r="C34" s="1005"/>
      <c r="D34" s="1005"/>
    </row>
    <row r="35" spans="3:4" x14ac:dyDescent="0.35">
      <c r="C35" s="1001"/>
      <c r="D35" s="1001"/>
    </row>
    <row r="36" spans="3:4" x14ac:dyDescent="0.35">
      <c r="C36" s="1006"/>
      <c r="D36" s="1006"/>
    </row>
    <row r="37" spans="3:4" x14ac:dyDescent="0.35">
      <c r="C37" s="1006"/>
      <c r="D37" s="1006"/>
    </row>
    <row r="38" spans="3:4" x14ac:dyDescent="0.35">
      <c r="C38" s="1000"/>
      <c r="D38" s="1000"/>
    </row>
    <row r="39" spans="3:4" x14ac:dyDescent="0.35">
      <c r="C39" s="1000"/>
      <c r="D39" s="1000"/>
    </row>
    <row r="40" spans="3:4" x14ac:dyDescent="0.35">
      <c r="C40" s="999"/>
      <c r="D40" s="999"/>
    </row>
    <row r="41" spans="3:4" x14ac:dyDescent="0.35">
      <c r="C41" s="1000"/>
      <c r="D41" s="1000"/>
    </row>
    <row r="42" spans="3:4" x14ac:dyDescent="0.35">
      <c r="C42" s="999"/>
      <c r="D42" s="999"/>
    </row>
    <row r="43" spans="3:4" x14ac:dyDescent="0.35">
      <c r="C43" s="1000"/>
      <c r="D43" s="1000"/>
    </row>
    <row r="44" spans="3:4" x14ac:dyDescent="0.35">
      <c r="C44" s="999"/>
      <c r="D44" s="999"/>
    </row>
    <row r="45" spans="3:4" x14ac:dyDescent="0.35">
      <c r="C45" s="1000"/>
      <c r="D45" s="1000"/>
    </row>
    <row r="46" spans="3:4" x14ac:dyDescent="0.35">
      <c r="C46" s="999"/>
      <c r="D46" s="999"/>
    </row>
    <row r="47" spans="3:4" x14ac:dyDescent="0.35">
      <c r="C47" s="1001"/>
      <c r="D47" s="1001"/>
    </row>
    <row r="48" spans="3:4" x14ac:dyDescent="0.35">
      <c r="C48" s="999"/>
      <c r="D48" s="999"/>
    </row>
    <row r="49" spans="3:4" x14ac:dyDescent="0.35">
      <c r="C49" s="1000"/>
      <c r="D49" s="1000"/>
    </row>
    <row r="50" spans="3:4" x14ac:dyDescent="0.35">
      <c r="C50" s="1000"/>
      <c r="D50" s="1000"/>
    </row>
    <row r="51" spans="3:4" x14ac:dyDescent="0.35">
      <c r="C51" s="1000"/>
      <c r="D51" s="1000"/>
    </row>
    <row r="52" spans="3:4" x14ac:dyDescent="0.35">
      <c r="C52" s="999"/>
      <c r="D52" s="999"/>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4" orientation="landscape" horizontalDpi="1200" verticalDpi="1200"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88D-C49F-4248-A373-D94BA43E6C28}">
  <sheetPr codeName="Sheet13">
    <pageSetUpPr fitToPage="1"/>
  </sheetPr>
  <dimension ref="B2:H19"/>
  <sheetViews>
    <sheetView workbookViewId="0"/>
  </sheetViews>
  <sheetFormatPr defaultColWidth="9.1796875" defaultRowHeight="14.5" x14ac:dyDescent="0.35"/>
  <cols>
    <col min="1" max="1" width="7.81640625" style="1" customWidth="1"/>
    <col min="2" max="2" width="8.54296875" style="63" customWidth="1"/>
    <col min="3" max="3" width="96.81640625" style="1" customWidth="1"/>
    <col min="4" max="8" width="14.7265625" style="1" customWidth="1"/>
    <col min="9" max="9" width="25.453125" style="1" customWidth="1"/>
    <col min="10" max="16384" width="9.1796875" style="1"/>
  </cols>
  <sheetData>
    <row r="2" spans="2:8" s="77" customFormat="1" ht="18.5" x14ac:dyDescent="0.45">
      <c r="B2" s="76"/>
      <c r="C2" s="47" t="s">
        <v>185</v>
      </c>
    </row>
    <row r="5" spans="2:8" x14ac:dyDescent="0.35">
      <c r="B5" s="1"/>
      <c r="D5" s="59" t="s">
        <v>7</v>
      </c>
      <c r="E5" s="59" t="s">
        <v>8</v>
      </c>
      <c r="F5" s="59" t="s">
        <v>9</v>
      </c>
      <c r="G5" s="59" t="s">
        <v>46</v>
      </c>
      <c r="H5" s="59" t="s">
        <v>47</v>
      </c>
    </row>
    <row r="6" spans="2:8" x14ac:dyDescent="0.35">
      <c r="B6" s="1"/>
      <c r="D6" s="1002" t="s">
        <v>45</v>
      </c>
      <c r="E6" s="1002" t="s">
        <v>207</v>
      </c>
      <c r="F6" s="1002"/>
      <c r="G6" s="1002"/>
      <c r="H6" s="1002"/>
    </row>
    <row r="7" spans="2:8" ht="29" x14ac:dyDescent="0.35">
      <c r="B7" s="1"/>
      <c r="D7" s="1002"/>
      <c r="E7" s="59" t="s">
        <v>208</v>
      </c>
      <c r="F7" s="59" t="s">
        <v>209</v>
      </c>
      <c r="G7" s="78" t="s">
        <v>210</v>
      </c>
      <c r="H7" s="59" t="s">
        <v>211</v>
      </c>
    </row>
    <row r="8" spans="2:8" x14ac:dyDescent="0.35">
      <c r="B8" s="79">
        <v>1</v>
      </c>
      <c r="C8" s="80" t="s">
        <v>212</v>
      </c>
      <c r="D8" s="44"/>
      <c r="E8" s="44"/>
      <c r="F8" s="15"/>
      <c r="G8" s="44"/>
      <c r="H8" s="44"/>
    </row>
    <row r="9" spans="2:8" x14ac:dyDescent="0.35">
      <c r="B9" s="79">
        <v>2</v>
      </c>
      <c r="C9" s="80" t="s">
        <v>213</v>
      </c>
      <c r="D9" s="44"/>
      <c r="E9" s="44"/>
      <c r="F9" s="15"/>
      <c r="G9" s="44"/>
      <c r="H9" s="44"/>
    </row>
    <row r="10" spans="2:8" x14ac:dyDescent="0.35">
      <c r="B10" s="79">
        <v>3</v>
      </c>
      <c r="C10" s="80" t="s">
        <v>214</v>
      </c>
      <c r="D10" s="44"/>
      <c r="E10" s="44"/>
      <c r="F10" s="15"/>
      <c r="G10" s="44"/>
      <c r="H10" s="44"/>
    </row>
    <row r="11" spans="2:8" x14ac:dyDescent="0.35">
      <c r="B11" s="79">
        <v>4</v>
      </c>
      <c r="C11" s="74" t="s">
        <v>215</v>
      </c>
      <c r="D11" s="44"/>
      <c r="E11" s="44"/>
      <c r="F11" s="15"/>
      <c r="G11" s="44"/>
      <c r="H11" s="81"/>
    </row>
    <row r="12" spans="2:8" x14ac:dyDescent="0.35">
      <c r="B12" s="59">
        <v>5</v>
      </c>
      <c r="C12" s="82" t="s">
        <v>216</v>
      </c>
      <c r="D12" s="44"/>
      <c r="E12" s="44"/>
      <c r="F12" s="15"/>
      <c r="G12" s="44"/>
      <c r="H12" s="81"/>
    </row>
    <row r="13" spans="2:8" x14ac:dyDescent="0.35">
      <c r="B13" s="59">
        <v>6</v>
      </c>
      <c r="C13" s="82" t="s">
        <v>217</v>
      </c>
      <c r="D13" s="44"/>
      <c r="E13" s="44"/>
      <c r="F13" s="15"/>
      <c r="G13" s="44"/>
      <c r="H13" s="81"/>
    </row>
    <row r="14" spans="2:8" x14ac:dyDescent="0.35">
      <c r="B14" s="59">
        <v>7</v>
      </c>
      <c r="C14" s="82" t="s">
        <v>218</v>
      </c>
      <c r="D14" s="44"/>
      <c r="E14" s="44"/>
      <c r="F14" s="15"/>
      <c r="G14" s="44"/>
      <c r="H14" s="81"/>
    </row>
    <row r="15" spans="2:8" x14ac:dyDescent="0.35">
      <c r="B15" s="59">
        <v>8</v>
      </c>
      <c r="C15" s="82" t="s">
        <v>219</v>
      </c>
      <c r="D15" s="44"/>
      <c r="E15" s="44"/>
      <c r="F15" s="15"/>
      <c r="G15" s="44"/>
      <c r="H15" s="81"/>
    </row>
    <row r="16" spans="2:8" x14ac:dyDescent="0.35">
      <c r="B16" s="59">
        <v>9</v>
      </c>
      <c r="C16" s="82" t="s">
        <v>220</v>
      </c>
      <c r="D16" s="44"/>
      <c r="E16" s="44"/>
      <c r="F16" s="15"/>
      <c r="G16" s="44"/>
      <c r="H16" s="81"/>
    </row>
    <row r="17" spans="2:8" x14ac:dyDescent="0.35">
      <c r="B17" s="59">
        <v>10</v>
      </c>
      <c r="C17" s="82" t="s">
        <v>221</v>
      </c>
      <c r="D17" s="44"/>
      <c r="E17" s="44"/>
      <c r="F17" s="15"/>
      <c r="G17" s="44"/>
      <c r="H17" s="81"/>
    </row>
    <row r="18" spans="2:8" x14ac:dyDescent="0.35">
      <c r="B18" s="59">
        <v>11</v>
      </c>
      <c r="C18" s="82" t="s">
        <v>222</v>
      </c>
      <c r="D18" s="44"/>
      <c r="E18" s="44"/>
      <c r="F18" s="15"/>
      <c r="G18" s="44"/>
      <c r="H18" s="81"/>
    </row>
    <row r="19" spans="2:8" x14ac:dyDescent="0.35">
      <c r="B19" s="79">
        <v>12</v>
      </c>
      <c r="C19" s="74" t="s">
        <v>223</v>
      </c>
      <c r="D19" s="44"/>
      <c r="E19" s="44"/>
      <c r="F19" s="15"/>
      <c r="G19" s="44"/>
      <c r="H19" s="44"/>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A6-9A7D-4C54-B9B3-4E560F2E7111}">
  <sheetPr codeName="Sheet14">
    <pageSetUpPr fitToPage="1"/>
  </sheetPr>
  <dimension ref="B3:I12"/>
  <sheetViews>
    <sheetView workbookViewId="0"/>
  </sheetViews>
  <sheetFormatPr defaultColWidth="9.1796875" defaultRowHeight="14.5" x14ac:dyDescent="0.35"/>
  <cols>
    <col min="1" max="1" width="9.1796875" style="1"/>
    <col min="2" max="2" width="20.7265625" style="1" customWidth="1"/>
    <col min="3" max="3" width="18.1796875" style="1" customWidth="1"/>
    <col min="4" max="8" width="14.7265625" style="1" customWidth="1"/>
    <col min="9" max="9" width="26.453125" style="1" customWidth="1"/>
    <col min="10" max="16384" width="9.1796875" style="1"/>
  </cols>
  <sheetData>
    <row r="3" spans="2:9" s="77" customFormat="1" ht="18.5" x14ac:dyDescent="0.45">
      <c r="B3" s="47" t="s">
        <v>186</v>
      </c>
    </row>
    <row r="6" spans="2:9" x14ac:dyDescent="0.35">
      <c r="B6" s="15" t="s">
        <v>7</v>
      </c>
      <c r="C6" s="41" t="s">
        <v>8</v>
      </c>
      <c r="D6" s="15" t="s">
        <v>9</v>
      </c>
      <c r="E6" s="15" t="s">
        <v>46</v>
      </c>
      <c r="F6" s="15" t="s">
        <v>47</v>
      </c>
      <c r="G6" s="15" t="s">
        <v>156</v>
      </c>
      <c r="H6" s="15" t="s">
        <v>157</v>
      </c>
      <c r="I6" s="41" t="s">
        <v>158</v>
      </c>
    </row>
    <row r="7" spans="2:9" x14ac:dyDescent="0.35">
      <c r="B7" s="1007" t="s">
        <v>224</v>
      </c>
      <c r="C7" s="1003" t="s">
        <v>225</v>
      </c>
      <c r="D7" s="1008" t="s">
        <v>226</v>
      </c>
      <c r="E7" s="1009"/>
      <c r="F7" s="1009"/>
      <c r="G7" s="1009"/>
      <c r="H7" s="1010"/>
      <c r="I7" s="44" t="s">
        <v>227</v>
      </c>
    </row>
    <row r="8" spans="2:9" ht="43.5" x14ac:dyDescent="0.35">
      <c r="B8" s="1007"/>
      <c r="C8" s="1003"/>
      <c r="D8" s="15" t="s">
        <v>228</v>
      </c>
      <c r="E8" s="15" t="s">
        <v>229</v>
      </c>
      <c r="F8" s="15" t="s">
        <v>230</v>
      </c>
      <c r="G8" s="15" t="s">
        <v>231</v>
      </c>
      <c r="H8" s="15" t="s">
        <v>232</v>
      </c>
      <c r="I8" s="83"/>
    </row>
    <row r="9" spans="2:9" ht="20.149999999999999" customHeight="1" x14ac:dyDescent="0.35">
      <c r="B9" s="84" t="s">
        <v>233</v>
      </c>
      <c r="C9" s="84" t="s">
        <v>228</v>
      </c>
      <c r="D9" s="85" t="s">
        <v>234</v>
      </c>
      <c r="E9" s="86"/>
      <c r="F9" s="86"/>
      <c r="G9" s="86"/>
      <c r="H9" s="86"/>
      <c r="I9" s="84" t="s">
        <v>235</v>
      </c>
    </row>
    <row r="10" spans="2:9" ht="20.149999999999999" customHeight="1" x14ac:dyDescent="0.35">
      <c r="B10" s="84" t="s">
        <v>236</v>
      </c>
      <c r="C10" s="84" t="s">
        <v>228</v>
      </c>
      <c r="D10" s="86"/>
      <c r="E10" s="85" t="s">
        <v>234</v>
      </c>
      <c r="F10" s="86"/>
      <c r="G10" s="86"/>
      <c r="H10" s="86"/>
      <c r="I10" s="84" t="s">
        <v>235</v>
      </c>
    </row>
    <row r="11" spans="2:9" ht="20.149999999999999" customHeight="1" x14ac:dyDescent="0.35">
      <c r="B11" s="84" t="s">
        <v>237</v>
      </c>
      <c r="C11" s="84" t="s">
        <v>228</v>
      </c>
      <c r="D11" s="86"/>
      <c r="E11" s="86"/>
      <c r="F11" s="86"/>
      <c r="G11" s="85" t="s">
        <v>234</v>
      </c>
      <c r="H11" s="85"/>
      <c r="I11" s="84" t="s">
        <v>238</v>
      </c>
    </row>
    <row r="12" spans="2:9" ht="20.149999999999999" customHeight="1" x14ac:dyDescent="0.35">
      <c r="B12" s="84" t="s">
        <v>239</v>
      </c>
      <c r="C12" s="84" t="s">
        <v>228</v>
      </c>
      <c r="D12" s="86"/>
      <c r="E12" s="86"/>
      <c r="F12" s="85" t="s">
        <v>234</v>
      </c>
      <c r="G12" s="86"/>
      <c r="H12" s="86"/>
      <c r="I12" s="84" t="s">
        <v>240</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7F2-BE80-41C7-9746-474D55E34AE5}">
  <sheetPr codeName="Sheet15">
    <pageSetUpPr fitToPage="1"/>
  </sheetPr>
  <dimension ref="B3:D13"/>
  <sheetViews>
    <sheetView workbookViewId="0"/>
  </sheetViews>
  <sheetFormatPr defaultColWidth="9.1796875" defaultRowHeight="14.5" x14ac:dyDescent="0.35"/>
  <cols>
    <col min="1" max="1" width="7.81640625" style="1" customWidth="1"/>
    <col min="2" max="2" width="15.453125" style="87" customWidth="1"/>
    <col min="3" max="3" width="12.26953125" style="1" bestFit="1" customWidth="1"/>
    <col min="4" max="4" width="84.1796875" style="1" bestFit="1" customWidth="1"/>
    <col min="5" max="7" width="26.7265625" style="1" customWidth="1"/>
    <col min="8" max="16384" width="9.1796875" style="1"/>
  </cols>
  <sheetData>
    <row r="3" spans="2:4" ht="18.5" x14ac:dyDescent="0.35">
      <c r="B3" s="47" t="s">
        <v>187</v>
      </c>
      <c r="C3" s="88"/>
    </row>
    <row r="4" spans="2:4" x14ac:dyDescent="0.35">
      <c r="B4" s="1" t="s">
        <v>121</v>
      </c>
      <c r="C4" s="89"/>
    </row>
    <row r="7" spans="2:4" x14ac:dyDescent="0.35">
      <c r="B7" s="15" t="s">
        <v>122</v>
      </c>
      <c r="C7" s="15" t="s">
        <v>114</v>
      </c>
      <c r="D7" s="44" t="s">
        <v>123</v>
      </c>
    </row>
    <row r="8" spans="2:4" s="90" customFormat="1" ht="29" x14ac:dyDescent="0.25">
      <c r="B8" s="15" t="s">
        <v>241</v>
      </c>
      <c r="C8" s="15" t="s">
        <v>117</v>
      </c>
      <c r="D8" s="44" t="s">
        <v>242</v>
      </c>
    </row>
    <row r="9" spans="2:4" s="90" customFormat="1" ht="29" x14ac:dyDescent="0.25">
      <c r="B9" s="15" t="s">
        <v>243</v>
      </c>
      <c r="C9" s="15" t="s">
        <v>118</v>
      </c>
      <c r="D9" s="44" t="s">
        <v>244</v>
      </c>
    </row>
    <row r="12" spans="2:4" x14ac:dyDescent="0.35">
      <c r="B12" s="91"/>
    </row>
    <row r="13" spans="2:4" x14ac:dyDescent="0.35">
      <c r="B13" s="1"/>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381A-7E42-4C09-AE59-8DAFD821D0CB}">
  <sheetPr codeName="Sheet16"/>
  <dimension ref="A3:D11"/>
  <sheetViews>
    <sheetView workbookViewId="0"/>
  </sheetViews>
  <sheetFormatPr defaultColWidth="11.453125" defaultRowHeight="14.5" x14ac:dyDescent="0.35"/>
  <cols>
    <col min="1" max="1" width="6.26953125" style="1" customWidth="1"/>
    <col min="2" max="2" width="14.7265625" style="1" customWidth="1"/>
    <col min="3" max="3" width="13.26953125" style="1" customWidth="1"/>
    <col min="4" max="4" width="95.81640625" style="1" customWidth="1"/>
    <col min="5" max="16384" width="11.453125" style="1"/>
  </cols>
  <sheetData>
    <row r="3" spans="1:4" ht="18.5" x14ac:dyDescent="0.35">
      <c r="A3" s="3"/>
      <c r="B3" s="47" t="s">
        <v>188</v>
      </c>
      <c r="C3" s="3"/>
      <c r="D3" s="47"/>
    </row>
    <row r="4" spans="1:4" x14ac:dyDescent="0.35">
      <c r="B4" s="1" t="s">
        <v>121</v>
      </c>
    </row>
    <row r="7" spans="1:4" x14ac:dyDescent="0.35">
      <c r="B7" s="15" t="s">
        <v>122</v>
      </c>
      <c r="C7" s="15" t="s">
        <v>114</v>
      </c>
      <c r="D7" s="44" t="s">
        <v>123</v>
      </c>
    </row>
    <row r="8" spans="1:4" ht="29" x14ac:dyDescent="0.35">
      <c r="B8" s="15" t="s">
        <v>245</v>
      </c>
      <c r="C8" s="15" t="s">
        <v>117</v>
      </c>
      <c r="D8" s="44" t="s">
        <v>246</v>
      </c>
    </row>
    <row r="9" spans="1:4" ht="29" x14ac:dyDescent="0.35">
      <c r="B9" s="15" t="s">
        <v>247</v>
      </c>
      <c r="C9" s="15" t="s">
        <v>118</v>
      </c>
      <c r="D9" s="44" t="s">
        <v>248</v>
      </c>
    </row>
    <row r="10" spans="1:4" ht="29" x14ac:dyDescent="0.35">
      <c r="B10" s="15" t="s">
        <v>249</v>
      </c>
      <c r="C10" s="15" t="s">
        <v>148</v>
      </c>
      <c r="D10" s="44" t="s">
        <v>250</v>
      </c>
    </row>
    <row r="11" spans="1:4" s="24" customFormat="1" ht="29" x14ac:dyDescent="0.35">
      <c r="B11" s="5" t="s">
        <v>247</v>
      </c>
      <c r="C11" s="5" t="s">
        <v>133</v>
      </c>
      <c r="D11" s="6" t="s">
        <v>251</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FB6-AAD8-41ED-920D-D317FE2BCEA4}">
  <sheetPr codeName="Sheet17">
    <pageSetUpPr fitToPage="1"/>
  </sheetPr>
  <dimension ref="A2:M19"/>
  <sheetViews>
    <sheetView workbookViewId="0"/>
  </sheetViews>
  <sheetFormatPr defaultColWidth="11.453125" defaultRowHeight="14.5" x14ac:dyDescent="0.35"/>
  <cols>
    <col min="1" max="1" width="4" style="1" customWidth="1"/>
    <col min="2" max="2" width="19.26953125" style="1" customWidth="1"/>
    <col min="3" max="3" width="5.453125" style="1" customWidth="1"/>
    <col min="4" max="4" width="6.453125" style="1" customWidth="1"/>
    <col min="5" max="5" width="8" style="1" customWidth="1"/>
    <col min="6" max="6" width="5.26953125" style="1" customWidth="1"/>
    <col min="7" max="7" width="9.7265625" style="1" customWidth="1"/>
    <col min="8" max="8" width="10.453125" style="1" customWidth="1"/>
    <col min="9" max="9" width="10.7265625" style="1" customWidth="1"/>
    <col min="10" max="10" width="12.1796875" style="1" customWidth="1"/>
    <col min="11" max="11" width="9.26953125" style="1" customWidth="1"/>
    <col min="12" max="12" width="12.1796875" style="1" customWidth="1"/>
    <col min="13" max="16384" width="11.453125" style="1"/>
  </cols>
  <sheetData>
    <row r="2" spans="1:13" ht="16.5" x14ac:dyDescent="0.35">
      <c r="B2" s="92" t="s">
        <v>189</v>
      </c>
    </row>
    <row r="3" spans="1:13" x14ac:dyDescent="0.35">
      <c r="B3" s="93" t="s">
        <v>252</v>
      </c>
    </row>
    <row r="4" spans="1:13" ht="16" x14ac:dyDescent="0.35">
      <c r="A4" s="94"/>
    </row>
    <row r="5" spans="1:13" x14ac:dyDescent="0.35">
      <c r="A5" s="95"/>
      <c r="B5" s="96"/>
      <c r="C5" s="97" t="s">
        <v>7</v>
      </c>
      <c r="D5" s="97" t="s">
        <v>8</v>
      </c>
      <c r="E5" s="97" t="s">
        <v>9</v>
      </c>
      <c r="F5" s="97" t="s">
        <v>46</v>
      </c>
      <c r="G5" s="97" t="s">
        <v>47</v>
      </c>
      <c r="H5" s="98" t="s">
        <v>253</v>
      </c>
      <c r="I5" s="98" t="s">
        <v>254</v>
      </c>
      <c r="J5" s="97" t="s">
        <v>156</v>
      </c>
      <c r="K5" s="97" t="s">
        <v>157</v>
      </c>
      <c r="L5" s="97" t="s">
        <v>158</v>
      </c>
      <c r="M5" s="11"/>
    </row>
    <row r="6" spans="1:13" ht="28.5" customHeight="1" x14ac:dyDescent="0.35">
      <c r="A6" s="95"/>
      <c r="B6" s="96"/>
      <c r="C6" s="1011" t="s">
        <v>255</v>
      </c>
      <c r="D6" s="1012"/>
      <c r="E6" s="1012"/>
      <c r="F6" s="1012"/>
      <c r="G6" s="1013"/>
      <c r="H6" s="1014" t="s">
        <v>256</v>
      </c>
      <c r="I6" s="1015"/>
      <c r="J6" s="1016" t="s">
        <v>257</v>
      </c>
      <c r="K6" s="99"/>
      <c r="L6" s="100"/>
      <c r="M6" s="11"/>
    </row>
    <row r="7" spans="1:13" ht="51" x14ac:dyDescent="0.35">
      <c r="A7" s="95"/>
      <c r="B7" s="101" t="s">
        <v>258</v>
      </c>
      <c r="C7" s="97" t="s">
        <v>259</v>
      </c>
      <c r="D7" s="97" t="s">
        <v>260</v>
      </c>
      <c r="E7" s="97" t="s">
        <v>261</v>
      </c>
      <c r="F7" s="97" t="s">
        <v>262</v>
      </c>
      <c r="G7" s="97" t="s">
        <v>263</v>
      </c>
      <c r="H7" s="98" t="s">
        <v>264</v>
      </c>
      <c r="I7" s="98" t="s">
        <v>265</v>
      </c>
      <c r="J7" s="1017"/>
      <c r="K7" s="98" t="s">
        <v>266</v>
      </c>
      <c r="L7" s="98" t="s">
        <v>267</v>
      </c>
      <c r="M7" s="11"/>
    </row>
    <row r="8" spans="1:13" ht="26.25" customHeight="1" x14ac:dyDescent="0.35">
      <c r="A8" s="97">
        <v>1</v>
      </c>
      <c r="B8" s="101" t="s">
        <v>268</v>
      </c>
      <c r="C8" s="97"/>
      <c r="D8" s="97"/>
      <c r="E8" s="97"/>
      <c r="F8" s="97"/>
      <c r="G8" s="97"/>
      <c r="H8" s="102"/>
      <c r="I8" s="102"/>
      <c r="J8" s="103"/>
      <c r="K8" s="97"/>
      <c r="L8" s="97"/>
      <c r="M8" s="11"/>
    </row>
    <row r="9" spans="1:13" ht="26.25" customHeight="1" x14ac:dyDescent="0.35">
      <c r="A9" s="104">
        <v>2</v>
      </c>
      <c r="B9" s="105" t="s">
        <v>25</v>
      </c>
      <c r="C9" s="104"/>
      <c r="D9" s="104"/>
      <c r="E9" s="104"/>
      <c r="F9" s="104"/>
      <c r="G9" s="104"/>
      <c r="H9" s="106"/>
      <c r="I9" s="106"/>
      <c r="J9" s="107"/>
      <c r="K9" s="104"/>
      <c r="L9" s="104"/>
      <c r="M9" s="11"/>
    </row>
    <row r="10" spans="1:13" x14ac:dyDescent="0.35">
      <c r="A10" s="97">
        <v>3</v>
      </c>
      <c r="B10" s="108" t="s">
        <v>269</v>
      </c>
      <c r="C10" s="109"/>
      <c r="D10" s="109"/>
      <c r="E10" s="109"/>
      <c r="F10" s="109"/>
      <c r="G10" s="109"/>
      <c r="H10" s="110"/>
      <c r="I10" s="110"/>
      <c r="J10" s="109"/>
      <c r="K10" s="109"/>
      <c r="L10" s="109"/>
      <c r="M10" s="11"/>
    </row>
    <row r="11" spans="1:13" x14ac:dyDescent="0.35">
      <c r="A11" s="97">
        <v>4</v>
      </c>
      <c r="B11" s="108" t="s">
        <v>270</v>
      </c>
      <c r="C11" s="109"/>
      <c r="D11" s="109"/>
      <c r="E11" s="109"/>
      <c r="F11" s="109"/>
      <c r="G11" s="109"/>
      <c r="H11" s="110"/>
      <c r="I11" s="110"/>
      <c r="J11" s="109"/>
      <c r="K11" s="109"/>
      <c r="L11" s="109"/>
      <c r="M11" s="11"/>
    </row>
    <row r="12" spans="1:13" x14ac:dyDescent="0.35">
      <c r="A12" s="97">
        <v>5</v>
      </c>
      <c r="B12" s="108" t="s">
        <v>271</v>
      </c>
      <c r="C12" s="109"/>
      <c r="D12" s="109"/>
      <c r="E12" s="109"/>
      <c r="F12" s="109"/>
      <c r="G12" s="109"/>
      <c r="H12" s="110"/>
      <c r="I12" s="110"/>
      <c r="J12" s="109"/>
      <c r="K12" s="109"/>
      <c r="L12" s="109"/>
      <c r="M12" s="11"/>
    </row>
    <row r="13" spans="1:13" x14ac:dyDescent="0.35">
      <c r="A13" s="97">
        <v>6</v>
      </c>
      <c r="B13" s="108" t="s">
        <v>272</v>
      </c>
      <c r="C13" s="109"/>
      <c r="D13" s="109"/>
      <c r="E13" s="109"/>
      <c r="F13" s="109"/>
      <c r="G13" s="109"/>
      <c r="H13" s="110"/>
      <c r="I13" s="110"/>
      <c r="J13" s="109"/>
      <c r="K13" s="109"/>
      <c r="L13" s="109"/>
      <c r="M13" s="11"/>
    </row>
    <row r="14" spans="1:13" x14ac:dyDescent="0.35">
      <c r="A14" s="97">
        <v>7</v>
      </c>
      <c r="B14" s="108" t="s">
        <v>273</v>
      </c>
      <c r="C14" s="109"/>
      <c r="D14" s="109"/>
      <c r="E14" s="109"/>
      <c r="F14" s="109"/>
      <c r="G14" s="109"/>
      <c r="H14" s="110"/>
      <c r="I14" s="110"/>
      <c r="J14" s="109"/>
      <c r="K14" s="109"/>
      <c r="L14" s="109"/>
      <c r="M14" s="11"/>
    </row>
    <row r="15" spans="1:13" ht="26.25" customHeight="1" x14ac:dyDescent="0.35">
      <c r="A15" s="111">
        <v>8</v>
      </c>
      <c r="B15" s="105" t="s">
        <v>25</v>
      </c>
      <c r="C15" s="111"/>
      <c r="D15" s="111"/>
      <c r="E15" s="111"/>
      <c r="F15" s="111"/>
      <c r="G15" s="111"/>
      <c r="H15" s="111"/>
      <c r="I15" s="111"/>
      <c r="J15" s="112"/>
      <c r="K15" s="111"/>
      <c r="L15" s="111"/>
      <c r="M15" s="11"/>
    </row>
    <row r="16" spans="1:13" ht="26.25" customHeight="1" x14ac:dyDescent="0.35">
      <c r="A16" s="111">
        <v>9</v>
      </c>
      <c r="B16" s="105" t="s">
        <v>25</v>
      </c>
      <c r="C16" s="111"/>
      <c r="D16" s="111"/>
      <c r="E16" s="111"/>
      <c r="F16" s="111"/>
      <c r="G16" s="111"/>
      <c r="H16" s="111"/>
      <c r="I16" s="111"/>
      <c r="J16" s="112"/>
      <c r="K16" s="111"/>
      <c r="L16" s="111"/>
      <c r="M16" s="11"/>
    </row>
    <row r="17" spans="1:13" x14ac:dyDescent="0.35">
      <c r="A17" s="97">
        <v>10</v>
      </c>
      <c r="B17" s="108" t="s">
        <v>274</v>
      </c>
      <c r="C17" s="109"/>
      <c r="D17" s="109"/>
      <c r="E17" s="109"/>
      <c r="F17" s="109"/>
      <c r="G17" s="109"/>
      <c r="H17" s="110"/>
      <c r="I17" s="110"/>
      <c r="J17" s="109"/>
      <c r="K17" s="109"/>
      <c r="L17" s="109"/>
      <c r="M17" s="11"/>
    </row>
    <row r="18" spans="1:13" ht="26.25" customHeight="1" x14ac:dyDescent="0.35">
      <c r="A18" s="111">
        <v>11</v>
      </c>
      <c r="B18" s="105" t="s">
        <v>25</v>
      </c>
      <c r="C18" s="111"/>
      <c r="D18" s="111"/>
      <c r="E18" s="111"/>
      <c r="F18" s="111"/>
      <c r="G18" s="111"/>
      <c r="H18" s="111"/>
      <c r="I18" s="111"/>
      <c r="J18" s="112"/>
      <c r="K18" s="111"/>
      <c r="L18" s="111"/>
      <c r="M18" s="11"/>
    </row>
    <row r="19" spans="1:13" ht="21" x14ac:dyDescent="0.35">
      <c r="A19" s="97">
        <v>12</v>
      </c>
      <c r="B19" s="113" t="s">
        <v>275</v>
      </c>
      <c r="C19" s="114"/>
      <c r="D19" s="114"/>
      <c r="E19" s="114"/>
      <c r="F19" s="114"/>
      <c r="G19" s="114"/>
      <c r="H19" s="114"/>
      <c r="I19" s="114"/>
      <c r="J19" s="115"/>
      <c r="K19" s="116"/>
      <c r="L19" s="116"/>
      <c r="M19" s="11"/>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&amp;CEN
Annex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1964-57AA-46DB-93E7-3FF4788CA8BD}">
  <sheetPr codeName="Sheet19"/>
  <dimension ref="A3:I133"/>
  <sheetViews>
    <sheetView workbookViewId="0">
      <selection activeCell="D101" sqref="D101"/>
    </sheetView>
  </sheetViews>
  <sheetFormatPr defaultColWidth="9" defaultRowHeight="14.5" x14ac:dyDescent="0.35"/>
  <cols>
    <col min="1" max="1" width="8.54296875" style="1" customWidth="1"/>
    <col min="2" max="2" width="8.7265625" style="1" customWidth="1"/>
    <col min="3" max="3" width="57.7265625" style="1" customWidth="1"/>
    <col min="4" max="4" width="20.453125" style="1" customWidth="1"/>
    <col min="5" max="5" width="57" style="1" customWidth="1"/>
    <col min="6" max="16384" width="9" style="1"/>
  </cols>
  <sheetData>
    <row r="3" spans="2:9" ht="18.5" x14ac:dyDescent="0.45">
      <c r="B3" s="43" t="s">
        <v>276</v>
      </c>
    </row>
    <row r="4" spans="2:9" ht="18.5" x14ac:dyDescent="0.45">
      <c r="B4" s="43"/>
    </row>
    <row r="5" spans="2:9" ht="18.5" x14ac:dyDescent="0.45">
      <c r="B5" s="43"/>
    </row>
    <row r="6" spans="2:9" x14ac:dyDescent="0.35">
      <c r="D6" s="9" t="s">
        <v>279</v>
      </c>
      <c r="E6" s="9" t="s">
        <v>280</v>
      </c>
    </row>
    <row r="7" spans="2:9" ht="29" x14ac:dyDescent="0.35">
      <c r="D7" s="9" t="s">
        <v>281</v>
      </c>
      <c r="E7" s="9" t="s">
        <v>282</v>
      </c>
    </row>
    <row r="8" spans="2:9" x14ac:dyDescent="0.35">
      <c r="B8" s="1035" t="s">
        <v>283</v>
      </c>
      <c r="C8" s="1036"/>
      <c r="D8" s="1036"/>
      <c r="E8" s="1037"/>
    </row>
    <row r="9" spans="2:9" x14ac:dyDescent="0.35">
      <c r="B9" s="117">
        <v>1</v>
      </c>
      <c r="C9" s="118" t="s">
        <v>284</v>
      </c>
      <c r="D9" s="685">
        <v>175355766.96999997</v>
      </c>
      <c r="E9" s="120" t="s">
        <v>1723</v>
      </c>
    </row>
    <row r="10" spans="2:9" x14ac:dyDescent="0.35">
      <c r="B10" s="117"/>
      <c r="C10" s="118" t="s">
        <v>286</v>
      </c>
      <c r="D10" s="685"/>
      <c r="E10" s="120"/>
    </row>
    <row r="11" spans="2:9" x14ac:dyDescent="0.35">
      <c r="B11" s="117"/>
      <c r="C11" s="118" t="s">
        <v>287</v>
      </c>
      <c r="D11" s="685"/>
      <c r="E11" s="120"/>
    </row>
    <row r="12" spans="2:9" x14ac:dyDescent="0.35">
      <c r="B12" s="117"/>
      <c r="C12" s="118" t="s">
        <v>288</v>
      </c>
      <c r="D12" s="685"/>
      <c r="E12" s="120"/>
    </row>
    <row r="13" spans="2:9" x14ac:dyDescent="0.35">
      <c r="B13" s="117">
        <v>2</v>
      </c>
      <c r="C13" s="118" t="s">
        <v>289</v>
      </c>
      <c r="D13" s="685">
        <v>219426145.07480112</v>
      </c>
      <c r="E13" s="120" t="s">
        <v>1724</v>
      </c>
    </row>
    <row r="14" spans="2:9" x14ac:dyDescent="0.35">
      <c r="B14" s="117">
        <v>3</v>
      </c>
      <c r="C14" s="118" t="s">
        <v>290</v>
      </c>
      <c r="D14" s="685">
        <v>4386145.2848246777</v>
      </c>
      <c r="E14" s="120" t="s">
        <v>1725</v>
      </c>
      <c r="I14" s="91"/>
    </row>
    <row r="15" spans="2:9" x14ac:dyDescent="0.35">
      <c r="B15" s="117" t="s">
        <v>291</v>
      </c>
      <c r="C15" s="118" t="s">
        <v>292</v>
      </c>
      <c r="D15" s="685">
        <v>0</v>
      </c>
      <c r="E15" s="120"/>
    </row>
    <row r="16" spans="2:9" ht="24" x14ac:dyDescent="0.35">
      <c r="B16" s="117">
        <v>4</v>
      </c>
      <c r="C16" s="118" t="s">
        <v>293</v>
      </c>
      <c r="D16" s="685">
        <v>0</v>
      </c>
      <c r="E16" s="120"/>
    </row>
    <row r="17" spans="2:5" x14ac:dyDescent="0.35">
      <c r="B17" s="117">
        <v>5</v>
      </c>
      <c r="C17" s="118" t="s">
        <v>294</v>
      </c>
      <c r="D17" s="685">
        <v>0</v>
      </c>
      <c r="E17" s="120"/>
    </row>
    <row r="18" spans="2:5" x14ac:dyDescent="0.35">
      <c r="B18" s="117" t="s">
        <v>295</v>
      </c>
      <c r="C18" s="118" t="s">
        <v>296</v>
      </c>
      <c r="D18" s="685">
        <v>50269619</v>
      </c>
      <c r="E18" s="120" t="s">
        <v>1726</v>
      </c>
    </row>
    <row r="19" spans="2:5" x14ac:dyDescent="0.35">
      <c r="B19" s="122">
        <v>6</v>
      </c>
      <c r="C19" s="123" t="s">
        <v>297</v>
      </c>
      <c r="D19" s="686">
        <v>449437676.32962579</v>
      </c>
      <c r="E19" s="785"/>
    </row>
    <row r="20" spans="2:5" x14ac:dyDescent="0.35">
      <c r="B20" s="1018" t="s">
        <v>298</v>
      </c>
      <c r="C20" s="1019"/>
      <c r="D20" s="1019"/>
      <c r="E20" s="1020"/>
    </row>
    <row r="21" spans="2:5" x14ac:dyDescent="0.35">
      <c r="B21" s="117">
        <v>7</v>
      </c>
      <c r="C21" s="125" t="s">
        <v>299</v>
      </c>
      <c r="D21" s="685">
        <v>-355661.50340896437</v>
      </c>
      <c r="E21" s="120" t="s">
        <v>1727</v>
      </c>
    </row>
    <row r="22" spans="2:5" x14ac:dyDescent="0.35">
      <c r="B22" s="117">
        <v>8</v>
      </c>
      <c r="C22" s="125" t="s">
        <v>300</v>
      </c>
      <c r="D22" s="685">
        <v>-23398688.549999997</v>
      </c>
      <c r="E22" s="120" t="s">
        <v>1728</v>
      </c>
    </row>
    <row r="23" spans="2:5" x14ac:dyDescent="0.35">
      <c r="B23" s="117">
        <v>9</v>
      </c>
      <c r="C23" s="125" t="s">
        <v>25</v>
      </c>
      <c r="D23" s="685"/>
      <c r="E23" s="120"/>
    </row>
    <row r="24" spans="2:5" ht="36" x14ac:dyDescent="0.35">
      <c r="B24" s="117">
        <v>10</v>
      </c>
      <c r="C24" s="125" t="s">
        <v>301</v>
      </c>
      <c r="D24" s="685">
        <v>0</v>
      </c>
      <c r="E24" s="120"/>
    </row>
    <row r="25" spans="2:5" ht="24" x14ac:dyDescent="0.35">
      <c r="B25" s="117">
        <v>11</v>
      </c>
      <c r="C25" s="125" t="s">
        <v>302</v>
      </c>
      <c r="D25" s="685">
        <v>0</v>
      </c>
      <c r="E25" s="120"/>
    </row>
    <row r="26" spans="2:5" x14ac:dyDescent="0.35">
      <c r="B26" s="117">
        <v>12</v>
      </c>
      <c r="C26" s="125" t="s">
        <v>303</v>
      </c>
      <c r="D26" s="685">
        <v>0</v>
      </c>
      <c r="E26" s="120"/>
    </row>
    <row r="27" spans="2:5" x14ac:dyDescent="0.35">
      <c r="B27" s="117">
        <v>13</v>
      </c>
      <c r="C27" s="125" t="s">
        <v>304</v>
      </c>
      <c r="D27" s="685">
        <v>0</v>
      </c>
      <c r="E27" s="120"/>
    </row>
    <row r="28" spans="2:5" ht="24" x14ac:dyDescent="0.35">
      <c r="B28" s="117">
        <v>14</v>
      </c>
      <c r="C28" s="125" t="s">
        <v>305</v>
      </c>
      <c r="D28" s="685">
        <v>0</v>
      </c>
      <c r="E28" s="120"/>
    </row>
    <row r="29" spans="2:5" x14ac:dyDescent="0.35">
      <c r="B29" s="117">
        <v>15</v>
      </c>
      <c r="C29" s="125" t="s">
        <v>306</v>
      </c>
      <c r="D29" s="685">
        <v>0</v>
      </c>
      <c r="E29" s="120"/>
    </row>
    <row r="30" spans="2:5" ht="24" x14ac:dyDescent="0.35">
      <c r="B30" s="117">
        <v>16</v>
      </c>
      <c r="C30" s="125" t="s">
        <v>307</v>
      </c>
      <c r="D30" s="685">
        <v>0</v>
      </c>
      <c r="E30" s="120"/>
    </row>
    <row r="31" spans="2:5" ht="36" x14ac:dyDescent="0.35">
      <c r="B31" s="117">
        <v>17</v>
      </c>
      <c r="C31" s="125" t="s">
        <v>308</v>
      </c>
      <c r="D31" s="685">
        <v>0</v>
      </c>
      <c r="E31" s="120"/>
    </row>
    <row r="32" spans="2:5" ht="48" x14ac:dyDescent="0.35">
      <c r="B32" s="117">
        <v>18</v>
      </c>
      <c r="C32" s="125" t="s">
        <v>309</v>
      </c>
      <c r="D32" s="685">
        <v>0</v>
      </c>
      <c r="E32" s="120" t="s">
        <v>1729</v>
      </c>
    </row>
    <row r="33" spans="2:6" ht="48" x14ac:dyDescent="0.35">
      <c r="B33" s="117">
        <v>19</v>
      </c>
      <c r="C33" s="125" t="s">
        <v>310</v>
      </c>
      <c r="D33" s="685">
        <v>-3027742.1510000005</v>
      </c>
      <c r="E33" s="120" t="s">
        <v>1730</v>
      </c>
    </row>
    <row r="34" spans="2:6" x14ac:dyDescent="0.35">
      <c r="B34" s="117">
        <v>20</v>
      </c>
      <c r="C34" s="125" t="s">
        <v>25</v>
      </c>
      <c r="D34" s="685"/>
      <c r="E34" s="120"/>
    </row>
    <row r="35" spans="2:6" ht="24" x14ac:dyDescent="0.35">
      <c r="B35" s="117" t="s">
        <v>311</v>
      </c>
      <c r="C35" s="125" t="s">
        <v>312</v>
      </c>
      <c r="D35" s="685">
        <v>0</v>
      </c>
      <c r="E35" s="120"/>
    </row>
    <row r="36" spans="2:6" x14ac:dyDescent="0.35">
      <c r="B36" s="117" t="s">
        <v>313</v>
      </c>
      <c r="C36" s="125" t="s">
        <v>314</v>
      </c>
      <c r="D36" s="685">
        <v>0</v>
      </c>
      <c r="E36" s="120"/>
    </row>
    <row r="37" spans="2:6" x14ac:dyDescent="0.35">
      <c r="B37" s="117" t="s">
        <v>315</v>
      </c>
      <c r="C37" s="121" t="s">
        <v>316</v>
      </c>
      <c r="D37" s="685">
        <v>0</v>
      </c>
      <c r="E37" s="120"/>
    </row>
    <row r="38" spans="2:6" x14ac:dyDescent="0.35">
      <c r="B38" s="117" t="s">
        <v>317</v>
      </c>
      <c r="C38" s="125" t="s">
        <v>318</v>
      </c>
      <c r="D38" s="685">
        <v>0</v>
      </c>
      <c r="E38" s="120"/>
    </row>
    <row r="39" spans="2:6" ht="36" x14ac:dyDescent="0.35">
      <c r="B39" s="117">
        <v>21</v>
      </c>
      <c r="C39" s="125" t="s">
        <v>319</v>
      </c>
      <c r="D39" s="685">
        <v>0</v>
      </c>
      <c r="E39" s="120"/>
    </row>
    <row r="40" spans="2:6" x14ac:dyDescent="0.35">
      <c r="B40" s="117">
        <v>22</v>
      </c>
      <c r="C40" s="125" t="s">
        <v>320</v>
      </c>
      <c r="D40" s="685">
        <v>0</v>
      </c>
      <c r="E40" s="120"/>
    </row>
    <row r="41" spans="2:6" ht="36" x14ac:dyDescent="0.35">
      <c r="B41" s="117">
        <v>23</v>
      </c>
      <c r="C41" s="125" t="s">
        <v>321</v>
      </c>
      <c r="D41" s="685">
        <v>0</v>
      </c>
      <c r="E41" s="120"/>
    </row>
    <row r="42" spans="2:6" x14ac:dyDescent="0.35">
      <c r="B42" s="117">
        <v>24</v>
      </c>
      <c r="C42" s="125" t="s">
        <v>25</v>
      </c>
      <c r="D42" s="685"/>
      <c r="E42" s="120"/>
    </row>
    <row r="43" spans="2:6" x14ac:dyDescent="0.35">
      <c r="B43" s="117">
        <v>25</v>
      </c>
      <c r="C43" s="125" t="s">
        <v>322</v>
      </c>
      <c r="D43" s="685">
        <v>0</v>
      </c>
      <c r="E43" s="120"/>
    </row>
    <row r="44" spans="2:6" x14ac:dyDescent="0.35">
      <c r="B44" s="117" t="s">
        <v>323</v>
      </c>
      <c r="C44" s="125" t="s">
        <v>324</v>
      </c>
      <c r="D44" s="685"/>
      <c r="E44" s="120"/>
    </row>
    <row r="45" spans="2:6" ht="36" x14ac:dyDescent="0.35">
      <c r="B45" s="117" t="s">
        <v>325</v>
      </c>
      <c r="C45" s="125" t="s">
        <v>326</v>
      </c>
      <c r="D45" s="685">
        <v>0</v>
      </c>
      <c r="E45" s="120"/>
    </row>
    <row r="46" spans="2:6" x14ac:dyDescent="0.35">
      <c r="B46" s="117">
        <v>26</v>
      </c>
      <c r="C46" s="125" t="s">
        <v>25</v>
      </c>
      <c r="D46" s="685"/>
      <c r="E46" s="120"/>
    </row>
    <row r="47" spans="2:6" ht="24" x14ac:dyDescent="0.35">
      <c r="B47" s="117">
        <v>27</v>
      </c>
      <c r="C47" s="125" t="s">
        <v>327</v>
      </c>
      <c r="D47" s="685">
        <v>0</v>
      </c>
      <c r="E47" s="120"/>
      <c r="F47" s="126"/>
    </row>
    <row r="48" spans="2:6" x14ac:dyDescent="0.35">
      <c r="B48" s="117" t="s">
        <v>328</v>
      </c>
      <c r="C48" s="125" t="s">
        <v>329</v>
      </c>
      <c r="D48" s="685">
        <v>0</v>
      </c>
      <c r="E48" s="120"/>
      <c r="F48" s="126"/>
    </row>
    <row r="49" spans="2:5" x14ac:dyDescent="0.35">
      <c r="B49" s="117">
        <v>28</v>
      </c>
      <c r="C49" s="127" t="s">
        <v>330</v>
      </c>
      <c r="D49" s="685">
        <f>SUM(D21:D33,D35,D39,D40,D44:D45,D47:D48)</f>
        <v>-26782092.204408962</v>
      </c>
      <c r="E49" s="120"/>
    </row>
    <row r="50" spans="2:5" x14ac:dyDescent="0.35">
      <c r="B50" s="117">
        <v>29</v>
      </c>
      <c r="C50" s="127" t="s">
        <v>331</v>
      </c>
      <c r="D50" s="686">
        <f>D19+D49</f>
        <v>422655584.12521684</v>
      </c>
      <c r="E50" s="120"/>
    </row>
    <row r="51" spans="2:5" x14ac:dyDescent="0.35">
      <c r="B51" s="1018" t="s">
        <v>332</v>
      </c>
      <c r="C51" s="1019"/>
      <c r="D51" s="1019"/>
      <c r="E51" s="1020"/>
    </row>
    <row r="52" spans="2:5" x14ac:dyDescent="0.35">
      <c r="B52" s="117">
        <v>30</v>
      </c>
      <c r="C52" s="125" t="s">
        <v>333</v>
      </c>
      <c r="D52" s="685">
        <v>55000000</v>
      </c>
      <c r="E52" s="120" t="s">
        <v>1731</v>
      </c>
    </row>
    <row r="53" spans="2:5" x14ac:dyDescent="0.35">
      <c r="B53" s="117">
        <v>31</v>
      </c>
      <c r="C53" s="125" t="s">
        <v>335</v>
      </c>
      <c r="D53" s="685">
        <v>0</v>
      </c>
      <c r="E53" s="121"/>
    </row>
    <row r="54" spans="2:5" x14ac:dyDescent="0.35">
      <c r="B54" s="117">
        <v>32</v>
      </c>
      <c r="C54" s="125" t="s">
        <v>336</v>
      </c>
      <c r="D54" s="685">
        <v>0</v>
      </c>
      <c r="E54" s="121"/>
    </row>
    <row r="55" spans="2:5" ht="24" x14ac:dyDescent="0.35">
      <c r="B55" s="117">
        <v>33</v>
      </c>
      <c r="C55" s="125" t="s">
        <v>337</v>
      </c>
      <c r="D55" s="685">
        <v>0</v>
      </c>
      <c r="E55" s="121"/>
    </row>
    <row r="56" spans="2:5" s="24" customFormat="1" ht="24" x14ac:dyDescent="0.35">
      <c r="B56" s="117" t="s">
        <v>338</v>
      </c>
      <c r="C56" s="125" t="s">
        <v>339</v>
      </c>
      <c r="D56" s="685">
        <v>0</v>
      </c>
      <c r="E56" s="121"/>
    </row>
    <row r="57" spans="2:5" s="24" customFormat="1" ht="24" x14ac:dyDescent="0.35">
      <c r="B57" s="117" t="s">
        <v>340</v>
      </c>
      <c r="C57" s="125" t="s">
        <v>341</v>
      </c>
      <c r="D57" s="685">
        <v>0</v>
      </c>
      <c r="E57" s="121"/>
    </row>
    <row r="58" spans="2:5" ht="24" x14ac:dyDescent="0.35">
      <c r="B58" s="117">
        <v>34</v>
      </c>
      <c r="C58" s="125" t="s">
        <v>342</v>
      </c>
      <c r="D58" s="685">
        <v>0</v>
      </c>
      <c r="E58" s="121"/>
    </row>
    <row r="59" spans="2:5" x14ac:dyDescent="0.35">
      <c r="B59" s="117">
        <v>35</v>
      </c>
      <c r="C59" s="125" t="s">
        <v>343</v>
      </c>
      <c r="D59" s="685">
        <v>0</v>
      </c>
      <c r="E59" s="121"/>
    </row>
    <row r="60" spans="2:5" x14ac:dyDescent="0.35">
      <c r="B60" s="122">
        <v>36</v>
      </c>
      <c r="C60" s="127" t="s">
        <v>344</v>
      </c>
      <c r="D60" s="926">
        <f>SUM(D52,D55,D56,D57,D58)</f>
        <v>55000000</v>
      </c>
      <c r="E60" s="121"/>
    </row>
    <row r="61" spans="2:5" x14ac:dyDescent="0.35">
      <c r="B61" s="1018" t="s">
        <v>345</v>
      </c>
      <c r="C61" s="1019"/>
      <c r="D61" s="1019"/>
      <c r="E61" s="1020"/>
    </row>
    <row r="62" spans="2:5" ht="24" x14ac:dyDescent="0.35">
      <c r="B62" s="117">
        <v>37</v>
      </c>
      <c r="C62" s="125" t="s">
        <v>346</v>
      </c>
      <c r="D62" s="685">
        <v>0</v>
      </c>
      <c r="E62" s="121"/>
    </row>
    <row r="63" spans="2:5" ht="36" x14ac:dyDescent="0.35">
      <c r="B63" s="117">
        <v>38</v>
      </c>
      <c r="C63" s="125" t="s">
        <v>347</v>
      </c>
      <c r="D63" s="685">
        <v>0</v>
      </c>
      <c r="E63" s="121"/>
    </row>
    <row r="64" spans="2:5" ht="36" x14ac:dyDescent="0.35">
      <c r="B64" s="117">
        <v>39</v>
      </c>
      <c r="C64" s="125" t="s">
        <v>348</v>
      </c>
      <c r="D64" s="685">
        <v>0</v>
      </c>
      <c r="E64" s="121"/>
    </row>
    <row r="65" spans="1:5" ht="36" x14ac:dyDescent="0.35">
      <c r="B65" s="117">
        <v>40</v>
      </c>
      <c r="C65" s="125" t="s">
        <v>349</v>
      </c>
      <c r="D65" s="685">
        <v>0</v>
      </c>
      <c r="E65" s="121"/>
    </row>
    <row r="66" spans="1:5" x14ac:dyDescent="0.35">
      <c r="B66" s="117">
        <v>41</v>
      </c>
      <c r="C66" s="125" t="s">
        <v>25</v>
      </c>
      <c r="D66" s="685"/>
      <c r="E66" s="121"/>
    </row>
    <row r="67" spans="1:5" ht="17.149999999999999" customHeight="1" x14ac:dyDescent="0.35">
      <c r="B67" s="117">
        <v>42</v>
      </c>
      <c r="C67" s="125" t="s">
        <v>350</v>
      </c>
      <c r="D67" s="685">
        <v>0</v>
      </c>
      <c r="E67" s="121"/>
    </row>
    <row r="68" spans="1:5" x14ac:dyDescent="0.35">
      <c r="B68" s="117" t="s">
        <v>351</v>
      </c>
      <c r="C68" s="125" t="s">
        <v>352</v>
      </c>
      <c r="D68" s="685">
        <v>0</v>
      </c>
      <c r="E68" s="121"/>
    </row>
    <row r="69" spans="1:5" x14ac:dyDescent="0.35">
      <c r="B69" s="122">
        <v>43</v>
      </c>
      <c r="C69" s="127" t="s">
        <v>353</v>
      </c>
      <c r="D69" s="685">
        <f>SUM(D62:D65,D67:D68)</f>
        <v>0</v>
      </c>
      <c r="E69" s="121"/>
    </row>
    <row r="70" spans="1:5" x14ac:dyDescent="0.35">
      <c r="B70" s="122">
        <v>44</v>
      </c>
      <c r="C70" s="127" t="s">
        <v>354</v>
      </c>
      <c r="D70" s="926">
        <f>D60+D69</f>
        <v>55000000</v>
      </c>
      <c r="E70" s="121"/>
    </row>
    <row r="71" spans="1:5" x14ac:dyDescent="0.35">
      <c r="B71" s="122">
        <v>45</v>
      </c>
      <c r="C71" s="127" t="s">
        <v>355</v>
      </c>
      <c r="D71" s="926">
        <v>477655584.12521672</v>
      </c>
      <c r="E71" s="121"/>
    </row>
    <row r="72" spans="1:5" x14ac:dyDescent="0.35">
      <c r="B72" s="1018" t="s">
        <v>356</v>
      </c>
      <c r="C72" s="1019"/>
      <c r="D72" s="1019"/>
      <c r="E72" s="1020"/>
    </row>
    <row r="73" spans="1:5" x14ac:dyDescent="0.35">
      <c r="B73" s="117">
        <v>46</v>
      </c>
      <c r="C73" s="125" t="s">
        <v>333</v>
      </c>
      <c r="D73" s="685">
        <v>75000000</v>
      </c>
      <c r="E73" s="121"/>
    </row>
    <row r="74" spans="1:5" ht="24" x14ac:dyDescent="0.35">
      <c r="B74" s="117">
        <v>47</v>
      </c>
      <c r="C74" s="125" t="s">
        <v>357</v>
      </c>
      <c r="D74" s="685">
        <v>0</v>
      </c>
      <c r="E74" s="121"/>
    </row>
    <row r="75" spans="1:5" s="24" customFormat="1" ht="24" x14ac:dyDescent="0.35">
      <c r="A75" s="3"/>
      <c r="B75" s="117" t="s">
        <v>358</v>
      </c>
      <c r="C75" s="125" t="s">
        <v>359</v>
      </c>
      <c r="D75" s="685">
        <v>0</v>
      </c>
      <c r="E75" s="121"/>
    </row>
    <row r="76" spans="1:5" s="24" customFormat="1" ht="24" x14ac:dyDescent="0.35">
      <c r="A76" s="3"/>
      <c r="B76" s="117" t="s">
        <v>360</v>
      </c>
      <c r="C76" s="125" t="s">
        <v>361</v>
      </c>
      <c r="D76" s="685">
        <v>0</v>
      </c>
      <c r="E76" s="121"/>
    </row>
    <row r="77" spans="1:5" ht="36" x14ac:dyDescent="0.35">
      <c r="B77" s="117">
        <v>48</v>
      </c>
      <c r="C77" s="125" t="s">
        <v>362</v>
      </c>
      <c r="D77" s="685">
        <v>0</v>
      </c>
      <c r="E77" s="121"/>
    </row>
    <row r="78" spans="1:5" x14ac:dyDescent="0.35">
      <c r="B78" s="117">
        <v>49</v>
      </c>
      <c r="C78" s="125" t="s">
        <v>363</v>
      </c>
      <c r="D78" s="685">
        <v>0</v>
      </c>
      <c r="E78" s="121"/>
    </row>
    <row r="79" spans="1:5" x14ac:dyDescent="0.35">
      <c r="B79" s="117">
        <v>50</v>
      </c>
      <c r="C79" s="125" t="s">
        <v>364</v>
      </c>
      <c r="D79" s="685">
        <v>0</v>
      </c>
      <c r="E79" s="121"/>
    </row>
    <row r="80" spans="1:5" x14ac:dyDescent="0.35">
      <c r="B80" s="122">
        <v>51</v>
      </c>
      <c r="C80" s="127" t="s">
        <v>365</v>
      </c>
      <c r="D80" s="926">
        <v>75000000</v>
      </c>
      <c r="E80" s="124"/>
    </row>
    <row r="81" spans="2:5" x14ac:dyDescent="0.35">
      <c r="B81" s="1018" t="s">
        <v>366</v>
      </c>
      <c r="C81" s="1019"/>
      <c r="D81" s="1019"/>
      <c r="E81" s="1020"/>
    </row>
    <row r="82" spans="2:5" ht="24" x14ac:dyDescent="0.35">
      <c r="B82" s="117">
        <v>52</v>
      </c>
      <c r="C82" s="125" t="s">
        <v>367</v>
      </c>
      <c r="D82" s="685">
        <v>0</v>
      </c>
      <c r="E82" s="121"/>
    </row>
    <row r="83" spans="2:5" ht="48" x14ac:dyDescent="0.35">
      <c r="B83" s="117">
        <v>53</v>
      </c>
      <c r="C83" s="125" t="s">
        <v>368</v>
      </c>
      <c r="D83" s="685">
        <v>0</v>
      </c>
      <c r="E83" s="121"/>
    </row>
    <row r="84" spans="2:5" ht="48" x14ac:dyDescent="0.35">
      <c r="B84" s="117">
        <v>54</v>
      </c>
      <c r="C84" s="125" t="s">
        <v>369</v>
      </c>
      <c r="D84" s="685">
        <v>0</v>
      </c>
      <c r="E84" s="121"/>
    </row>
    <row r="85" spans="2:5" x14ac:dyDescent="0.35">
      <c r="B85" s="117" t="s">
        <v>370</v>
      </c>
      <c r="C85" s="125" t="s">
        <v>25</v>
      </c>
      <c r="D85" s="685"/>
      <c r="E85" s="121"/>
    </row>
    <row r="86" spans="2:5" ht="36" x14ac:dyDescent="0.35">
      <c r="B86" s="117">
        <v>55</v>
      </c>
      <c r="C86" s="125" t="s">
        <v>371</v>
      </c>
      <c r="D86" s="685">
        <v>0</v>
      </c>
      <c r="E86" s="121"/>
    </row>
    <row r="87" spans="2:5" x14ac:dyDescent="0.35">
      <c r="B87" s="117">
        <v>56</v>
      </c>
      <c r="C87" s="125" t="s">
        <v>25</v>
      </c>
      <c r="D87" s="685"/>
      <c r="E87" s="121"/>
    </row>
    <row r="88" spans="2:5" ht="24" x14ac:dyDescent="0.35">
      <c r="B88" s="117" t="s">
        <v>372</v>
      </c>
      <c r="C88" s="121" t="s">
        <v>373</v>
      </c>
      <c r="D88" s="685">
        <v>0</v>
      </c>
      <c r="E88" s="121"/>
    </row>
    <row r="89" spans="2:5" x14ac:dyDescent="0.35">
      <c r="B89" s="117" t="s">
        <v>374</v>
      </c>
      <c r="C89" s="121" t="s">
        <v>375</v>
      </c>
      <c r="D89" s="685">
        <v>0</v>
      </c>
      <c r="E89" s="121"/>
    </row>
    <row r="90" spans="2:5" x14ac:dyDescent="0.35">
      <c r="B90" s="122">
        <v>57</v>
      </c>
      <c r="C90" s="124" t="s">
        <v>376</v>
      </c>
      <c r="D90" s="685">
        <f>SUM(D82:D84,D86,D88:D89)</f>
        <v>0</v>
      </c>
      <c r="E90" s="121"/>
    </row>
    <row r="91" spans="2:5" x14ac:dyDescent="0.35">
      <c r="B91" s="122">
        <v>58</v>
      </c>
      <c r="C91" s="124" t="s">
        <v>377</v>
      </c>
      <c r="D91" s="926">
        <v>75000000</v>
      </c>
      <c r="E91" s="121"/>
    </row>
    <row r="92" spans="2:5" x14ac:dyDescent="0.35">
      <c r="B92" s="122">
        <v>59</v>
      </c>
      <c r="C92" s="124" t="s">
        <v>378</v>
      </c>
      <c r="D92" s="926">
        <v>552655584.12521672</v>
      </c>
      <c r="E92" s="121"/>
    </row>
    <row r="93" spans="2:5" x14ac:dyDescent="0.35">
      <c r="B93" s="122">
        <v>60</v>
      </c>
      <c r="C93" s="124" t="s">
        <v>379</v>
      </c>
      <c r="D93" s="926">
        <v>2325774188.1329999</v>
      </c>
      <c r="E93" s="124"/>
    </row>
    <row r="94" spans="2:5" x14ac:dyDescent="0.35">
      <c r="B94" s="1018" t="s">
        <v>380</v>
      </c>
      <c r="C94" s="1019"/>
      <c r="D94" s="1019"/>
      <c r="E94" s="1020"/>
    </row>
    <row r="95" spans="2:5" x14ac:dyDescent="0.35">
      <c r="B95" s="117">
        <v>61</v>
      </c>
      <c r="C95" s="125" t="s">
        <v>381</v>
      </c>
      <c r="D95" s="678">
        <v>0.18172683585610722</v>
      </c>
      <c r="E95" s="120" t="s">
        <v>1732</v>
      </c>
    </row>
    <row r="96" spans="2:5" x14ac:dyDescent="0.35">
      <c r="B96" s="117">
        <v>62</v>
      </c>
      <c r="C96" s="125" t="s">
        <v>382</v>
      </c>
      <c r="D96" s="678">
        <v>0.20537487541241123</v>
      </c>
      <c r="E96" s="120" t="s">
        <v>1733</v>
      </c>
    </row>
    <row r="97" spans="2:8" x14ac:dyDescent="0.35">
      <c r="B97" s="117">
        <v>63</v>
      </c>
      <c r="C97" s="125" t="s">
        <v>383</v>
      </c>
      <c r="D97" s="678">
        <v>0.23762220208009849</v>
      </c>
      <c r="E97" s="120" t="s">
        <v>1734</v>
      </c>
    </row>
    <row r="98" spans="2:8" ht="14.65" customHeight="1" x14ac:dyDescent="0.35">
      <c r="B98" s="117">
        <v>64</v>
      </c>
      <c r="C98" s="125" t="s">
        <v>384</v>
      </c>
      <c r="D98" s="678">
        <v>0.11891599999999999</v>
      </c>
      <c r="E98" s="120" t="s">
        <v>1735</v>
      </c>
    </row>
    <row r="99" spans="2:8" ht="17.649999999999999" customHeight="1" x14ac:dyDescent="0.35">
      <c r="B99" s="117">
        <v>65</v>
      </c>
      <c r="C99" s="121" t="s">
        <v>385</v>
      </c>
      <c r="D99" s="678">
        <v>2.5000000000000001E-2</v>
      </c>
      <c r="E99" s="120" t="s">
        <v>1736</v>
      </c>
    </row>
    <row r="100" spans="2:8" x14ac:dyDescent="0.35">
      <c r="B100" s="117">
        <v>66</v>
      </c>
      <c r="C100" s="121" t="s">
        <v>386</v>
      </c>
      <c r="D100" s="678">
        <v>9.816000000000203E-3</v>
      </c>
      <c r="E100" s="120" t="s">
        <v>1737</v>
      </c>
    </row>
    <row r="101" spans="2:8" x14ac:dyDescent="0.35">
      <c r="B101" s="117">
        <v>67</v>
      </c>
      <c r="C101" s="121" t="s">
        <v>387</v>
      </c>
      <c r="D101" s="678">
        <v>0</v>
      </c>
      <c r="E101" s="120" t="s">
        <v>1738</v>
      </c>
    </row>
    <row r="102" spans="2:8" ht="24" x14ac:dyDescent="0.35">
      <c r="B102" s="117" t="s">
        <v>388</v>
      </c>
      <c r="C102" s="125" t="s">
        <v>389</v>
      </c>
      <c r="D102" s="678">
        <v>0.02</v>
      </c>
      <c r="E102" s="120" t="s">
        <v>1739</v>
      </c>
    </row>
    <row r="103" spans="2:8" ht="24" x14ac:dyDescent="0.35">
      <c r="B103" s="117" t="s">
        <v>390</v>
      </c>
      <c r="C103" s="125" t="s">
        <v>391</v>
      </c>
      <c r="D103" s="678">
        <v>1.9100000000000006E-2</v>
      </c>
      <c r="E103" s="120" t="s">
        <v>1740</v>
      </c>
    </row>
    <row r="104" spans="2:8" ht="24" x14ac:dyDescent="0.35">
      <c r="B104" s="117">
        <v>68</v>
      </c>
      <c r="C104" s="127" t="s">
        <v>392</v>
      </c>
      <c r="D104" s="678">
        <v>0.11762683585610723</v>
      </c>
      <c r="E104" s="120"/>
    </row>
    <row r="105" spans="2:8" x14ac:dyDescent="0.35">
      <c r="B105" s="1018" t="s">
        <v>393</v>
      </c>
      <c r="C105" s="1019"/>
      <c r="D105" s="1019"/>
      <c r="E105" s="1020"/>
    </row>
    <row r="106" spans="2:8" x14ac:dyDescent="0.35">
      <c r="B106" s="117">
        <v>69</v>
      </c>
      <c r="C106" s="128" t="s">
        <v>394</v>
      </c>
      <c r="D106" s="119"/>
      <c r="E106" s="121"/>
    </row>
    <row r="107" spans="2:8" x14ac:dyDescent="0.35">
      <c r="B107" s="117">
        <v>70</v>
      </c>
      <c r="C107" s="128" t="s">
        <v>394</v>
      </c>
      <c r="D107" s="119"/>
      <c r="E107" s="121"/>
    </row>
    <row r="108" spans="2:8" x14ac:dyDescent="0.35">
      <c r="B108" s="117">
        <v>71</v>
      </c>
      <c r="C108" s="128" t="s">
        <v>394</v>
      </c>
      <c r="D108" s="119"/>
      <c r="E108" s="121"/>
    </row>
    <row r="109" spans="2:8" x14ac:dyDescent="0.35">
      <c r="B109" s="1018" t="s">
        <v>395</v>
      </c>
      <c r="C109" s="1019"/>
      <c r="D109" s="1019"/>
      <c r="E109" s="1020"/>
    </row>
    <row r="110" spans="2:8" ht="32.25" customHeight="1" x14ac:dyDescent="0.35">
      <c r="B110" s="1024">
        <v>72</v>
      </c>
      <c r="C110" s="1027" t="s">
        <v>396</v>
      </c>
      <c r="D110" s="1033">
        <v>0</v>
      </c>
      <c r="E110" s="1030" t="s">
        <v>1741</v>
      </c>
      <c r="H110"/>
    </row>
    <row r="111" spans="2:8" ht="11.15" customHeight="1" x14ac:dyDescent="0.35">
      <c r="B111" s="1025"/>
      <c r="C111" s="1028"/>
      <c r="D111" s="1034"/>
      <c r="E111" s="1031"/>
    </row>
    <row r="112" spans="2:8" ht="1" customHeight="1" x14ac:dyDescent="0.35">
      <c r="B112" s="1026"/>
      <c r="C112" s="1029"/>
      <c r="D112" s="685"/>
      <c r="E112" s="1032"/>
    </row>
    <row r="113" spans="2:5" ht="36" x14ac:dyDescent="0.35">
      <c r="B113" s="117">
        <v>73</v>
      </c>
      <c r="C113" s="125" t="s">
        <v>397</v>
      </c>
      <c r="D113" s="821">
        <v>-3027742.1510000005</v>
      </c>
      <c r="E113" s="120" t="s">
        <v>1742</v>
      </c>
    </row>
    <row r="114" spans="2:5" x14ac:dyDescent="0.35">
      <c r="B114" s="117">
        <v>74</v>
      </c>
      <c r="C114" s="125" t="s">
        <v>25</v>
      </c>
      <c r="D114" s="685"/>
      <c r="E114" s="121"/>
    </row>
    <row r="115" spans="2:5" ht="29.15" customHeight="1" x14ac:dyDescent="0.35">
      <c r="B115" s="117">
        <v>75</v>
      </c>
      <c r="C115" s="125" t="s">
        <v>398</v>
      </c>
      <c r="D115" s="685">
        <v>0</v>
      </c>
      <c r="E115" s="121"/>
    </row>
    <row r="116" spans="2:5" x14ac:dyDescent="0.35">
      <c r="B116" s="1018" t="s">
        <v>399</v>
      </c>
      <c r="C116" s="1019"/>
      <c r="D116" s="1019"/>
      <c r="E116" s="1020"/>
    </row>
    <row r="117" spans="2:5" ht="24" x14ac:dyDescent="0.35">
      <c r="B117" s="117">
        <v>76</v>
      </c>
      <c r="C117" s="125" t="s">
        <v>400</v>
      </c>
      <c r="D117" s="685">
        <v>24079025.789999999</v>
      </c>
      <c r="E117" s="120" t="s">
        <v>1743</v>
      </c>
    </row>
    <row r="118" spans="2:5" x14ac:dyDescent="0.35">
      <c r="B118" s="117">
        <v>77</v>
      </c>
      <c r="C118" s="125" t="s">
        <v>401</v>
      </c>
      <c r="D118" s="685">
        <v>0</v>
      </c>
      <c r="E118" s="121"/>
    </row>
    <row r="119" spans="2:5" ht="24" x14ac:dyDescent="0.35">
      <c r="B119" s="117">
        <v>78</v>
      </c>
      <c r="C119" s="125" t="s">
        <v>402</v>
      </c>
      <c r="D119" s="119" t="s">
        <v>1666</v>
      </c>
      <c r="E119" s="121"/>
    </row>
    <row r="120" spans="2:5" ht="19" customHeight="1" x14ac:dyDescent="0.35">
      <c r="B120" s="117">
        <v>79</v>
      </c>
      <c r="C120" s="125" t="s">
        <v>403</v>
      </c>
      <c r="D120" s="119" t="s">
        <v>1666</v>
      </c>
      <c r="E120" s="121"/>
    </row>
    <row r="121" spans="2:5" x14ac:dyDescent="0.35">
      <c r="B121" s="1021" t="s">
        <v>404</v>
      </c>
      <c r="C121" s="1022"/>
      <c r="D121" s="1022"/>
      <c r="E121" s="1023"/>
    </row>
    <row r="122" spans="2:5" x14ac:dyDescent="0.35">
      <c r="B122" s="117">
        <v>80</v>
      </c>
      <c r="C122" s="125" t="s">
        <v>405</v>
      </c>
      <c r="D122" s="125"/>
      <c r="E122" s="121"/>
    </row>
    <row r="123" spans="2:5" ht="24" x14ac:dyDescent="0.35">
      <c r="B123" s="117">
        <v>81</v>
      </c>
      <c r="C123" s="125" t="s">
        <v>406</v>
      </c>
      <c r="D123" s="125"/>
      <c r="E123" s="121" t="s">
        <v>157</v>
      </c>
    </row>
    <row r="124" spans="2:5" x14ac:dyDescent="0.35">
      <c r="B124" s="117">
        <v>82</v>
      </c>
      <c r="C124" s="125" t="s">
        <v>407</v>
      </c>
      <c r="D124" s="118"/>
      <c r="E124" s="121"/>
    </row>
    <row r="125" spans="2:5" ht="24" x14ac:dyDescent="0.35">
      <c r="B125" s="117">
        <v>83</v>
      </c>
      <c r="C125" s="125" t="s">
        <v>408</v>
      </c>
      <c r="E125" s="121"/>
    </row>
    <row r="126" spans="2:5" x14ac:dyDescent="0.35">
      <c r="B126" s="117">
        <v>84</v>
      </c>
      <c r="C126" s="125" t="s">
        <v>409</v>
      </c>
      <c r="D126" s="118"/>
      <c r="E126" s="121"/>
    </row>
    <row r="127" spans="2:5" ht="18.649999999999999" customHeight="1" x14ac:dyDescent="0.35">
      <c r="B127" s="117">
        <v>85</v>
      </c>
      <c r="C127" s="125" t="s">
        <v>410</v>
      </c>
      <c r="D127" s="118"/>
      <c r="E127" s="121"/>
    </row>
    <row r="128" spans="2:5" x14ac:dyDescent="0.35">
      <c r="B128" s="129"/>
    </row>
    <row r="129" spans="2:2" x14ac:dyDescent="0.35">
      <c r="B129" s="129"/>
    </row>
    <row r="130" spans="2:2" x14ac:dyDescent="0.35">
      <c r="B130" s="130"/>
    </row>
    <row r="131" spans="2:2" x14ac:dyDescent="0.35">
      <c r="B131" s="130"/>
    </row>
    <row r="132" spans="2:2" x14ac:dyDescent="0.35">
      <c r="B132" s="130"/>
    </row>
    <row r="133" spans="2:2" x14ac:dyDescent="0.35">
      <c r="B133" s="130"/>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E110:E112"/>
    <mergeCell ref="D110:D111"/>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D471-9D0D-4678-9AC8-6287DFF218D9}">
  <sheetPr codeName="Sheet8">
    <pageSetUpPr fitToPage="1"/>
  </sheetPr>
  <dimension ref="B1:T40"/>
  <sheetViews>
    <sheetView topLeftCell="A6" zoomScale="85" zoomScaleNormal="85" workbookViewId="0">
      <selection activeCell="E44" sqref="E44"/>
    </sheetView>
  </sheetViews>
  <sheetFormatPr defaultColWidth="9" defaultRowHeight="14.5" x14ac:dyDescent="0.35"/>
  <cols>
    <col min="1" max="2" width="9" style="1"/>
    <col min="3" max="3" width="53" style="1" customWidth="1"/>
    <col min="4" max="4" width="39.7265625" style="1" customWidth="1"/>
    <col min="5" max="5" width="37.1796875" style="1" customWidth="1"/>
    <col min="6" max="6" width="20.453125" style="1" customWidth="1"/>
    <col min="7" max="10" width="9" style="1"/>
    <col min="11" max="11" width="11.453125" style="1" bestFit="1" customWidth="1"/>
    <col min="12" max="16384" width="9" style="1"/>
  </cols>
  <sheetData>
    <row r="1" spans="2:20" ht="15.5" x14ac:dyDescent="0.35">
      <c r="C1" s="131"/>
    </row>
    <row r="2" spans="2:20" ht="18.5" x14ac:dyDescent="0.35">
      <c r="B2" s="132" t="s">
        <v>277</v>
      </c>
    </row>
    <row r="3" spans="2:20" ht="15" customHeight="1" x14ac:dyDescent="0.35">
      <c r="B3" s="1038" t="s">
        <v>411</v>
      </c>
      <c r="C3" s="1038"/>
      <c r="D3" s="1038"/>
      <c r="E3" s="1038"/>
      <c r="F3" s="1038"/>
      <c r="G3" s="729"/>
      <c r="H3" s="729"/>
      <c r="I3" s="729"/>
      <c r="J3" s="729"/>
      <c r="K3" s="729"/>
      <c r="L3" s="729"/>
      <c r="M3" s="729"/>
      <c r="N3" s="729"/>
      <c r="O3" s="729"/>
      <c r="P3" s="729"/>
      <c r="Q3" s="729"/>
      <c r="R3" s="729"/>
      <c r="S3" s="729"/>
      <c r="T3" s="729"/>
    </row>
    <row r="4" spans="2:20" x14ac:dyDescent="0.35">
      <c r="B4" s="1038"/>
      <c r="C4" s="1038"/>
      <c r="D4" s="1038"/>
      <c r="E4" s="1038"/>
      <c r="F4" s="1038"/>
      <c r="G4" s="729"/>
      <c r="H4" s="729"/>
      <c r="I4" s="729"/>
      <c r="J4" s="729"/>
      <c r="K4" s="729"/>
      <c r="L4" s="729"/>
      <c r="M4" s="729"/>
      <c r="N4" s="729"/>
      <c r="O4" s="729"/>
      <c r="P4" s="729"/>
      <c r="Q4" s="729"/>
      <c r="R4" s="729"/>
      <c r="S4" s="729"/>
      <c r="T4" s="729"/>
    </row>
    <row r="5" spans="2:20" x14ac:dyDescent="0.35">
      <c r="B5" s="1038"/>
      <c r="C5" s="1038"/>
      <c r="D5" s="1038"/>
      <c r="E5" s="1038"/>
      <c r="F5" s="1038"/>
      <c r="G5" s="729"/>
      <c r="H5" s="729"/>
      <c r="I5" s="729"/>
      <c r="J5" s="729"/>
      <c r="K5" s="729"/>
      <c r="L5" s="729"/>
      <c r="M5" s="729"/>
      <c r="N5" s="729"/>
      <c r="O5" s="729"/>
      <c r="P5" s="729"/>
      <c r="Q5" s="729"/>
      <c r="R5" s="729"/>
      <c r="S5" s="729"/>
      <c r="T5" s="729"/>
    </row>
    <row r="6" spans="2:20" x14ac:dyDescent="0.35">
      <c r="D6" s="19" t="s">
        <v>7</v>
      </c>
      <c r="E6" s="19" t="s">
        <v>8</v>
      </c>
      <c r="F6" s="19" t="s">
        <v>9</v>
      </c>
    </row>
    <row r="7" spans="2:20" ht="29" x14ac:dyDescent="0.35">
      <c r="C7" s="133"/>
      <c r="D7" s="134" t="s">
        <v>412</v>
      </c>
      <c r="E7" s="134" t="s">
        <v>413</v>
      </c>
      <c r="F7" s="134" t="s">
        <v>414</v>
      </c>
      <c r="K7"/>
    </row>
    <row r="8" spans="2:20" x14ac:dyDescent="0.35">
      <c r="C8" s="133"/>
      <c r="D8" s="134" t="s">
        <v>415</v>
      </c>
      <c r="E8" s="134" t="s">
        <v>415</v>
      </c>
      <c r="F8" s="134"/>
    </row>
    <row r="9" spans="2:20" ht="30" customHeight="1" x14ac:dyDescent="0.35">
      <c r="B9" s="1039" t="s">
        <v>416</v>
      </c>
      <c r="C9" s="1040"/>
      <c r="D9" s="1040"/>
      <c r="E9" s="1040"/>
      <c r="F9" s="1041"/>
      <c r="K9" s="681"/>
    </row>
    <row r="10" spans="2:20" x14ac:dyDescent="0.35">
      <c r="B10" s="135">
        <v>1</v>
      </c>
      <c r="C10" s="20" t="s">
        <v>1787</v>
      </c>
      <c r="D10" s="827">
        <v>2469376</v>
      </c>
      <c r="E10" s="827">
        <v>2469376</v>
      </c>
      <c r="F10" s="19"/>
      <c r="K10" s="681"/>
    </row>
    <row r="11" spans="2:20" x14ac:dyDescent="0.35">
      <c r="B11" s="135">
        <v>2</v>
      </c>
      <c r="C11" s="20" t="s">
        <v>1744</v>
      </c>
      <c r="D11" s="827">
        <v>126318</v>
      </c>
      <c r="E11" s="827">
        <v>126318</v>
      </c>
      <c r="F11" s="19"/>
      <c r="K11" s="681"/>
    </row>
    <row r="12" spans="2:20" x14ac:dyDescent="0.35">
      <c r="B12" s="135">
        <v>3</v>
      </c>
      <c r="C12" s="20" t="s">
        <v>1745</v>
      </c>
      <c r="D12" s="827">
        <v>8414</v>
      </c>
      <c r="E12" s="827">
        <v>8414</v>
      </c>
      <c r="F12" s="19"/>
      <c r="K12" s="681"/>
    </row>
    <row r="13" spans="2:20" x14ac:dyDescent="0.35">
      <c r="B13" s="135">
        <v>4</v>
      </c>
      <c r="C13" s="20" t="s">
        <v>1746</v>
      </c>
      <c r="D13" s="827">
        <v>14575</v>
      </c>
      <c r="E13" s="827">
        <v>14575</v>
      </c>
      <c r="F13" s="19"/>
      <c r="K13" s="681"/>
    </row>
    <row r="14" spans="2:20" x14ac:dyDescent="0.35">
      <c r="B14" s="135">
        <v>5</v>
      </c>
      <c r="C14" s="20" t="s">
        <v>1789</v>
      </c>
      <c r="D14" s="827">
        <v>354713</v>
      </c>
      <c r="E14" s="827">
        <v>354713</v>
      </c>
      <c r="F14" s="19"/>
      <c r="K14" s="681"/>
    </row>
    <row r="15" spans="2:20" x14ac:dyDescent="0.35">
      <c r="B15" s="135">
        <v>6</v>
      </c>
      <c r="C15" s="20" t="s">
        <v>1747</v>
      </c>
      <c r="D15" s="827">
        <v>3253495</v>
      </c>
      <c r="E15" s="827">
        <v>3253495</v>
      </c>
      <c r="F15" s="19"/>
      <c r="K15" s="681"/>
    </row>
    <row r="16" spans="2:20" x14ac:dyDescent="0.35">
      <c r="B16" s="135">
        <v>7</v>
      </c>
      <c r="C16" s="20" t="s">
        <v>1748</v>
      </c>
      <c r="D16" s="827">
        <v>27694</v>
      </c>
      <c r="E16" s="827">
        <v>27694</v>
      </c>
      <c r="F16" s="19"/>
      <c r="K16" s="681"/>
    </row>
    <row r="17" spans="2:11" x14ac:dyDescent="0.35">
      <c r="B17" s="135">
        <v>8</v>
      </c>
      <c r="C17" s="20" t="s">
        <v>1749</v>
      </c>
      <c r="D17" s="827">
        <v>124</v>
      </c>
      <c r="E17" s="827">
        <v>124</v>
      </c>
      <c r="F17" s="19"/>
      <c r="K17" s="681"/>
    </row>
    <row r="18" spans="2:11" x14ac:dyDescent="0.35">
      <c r="B18" s="135">
        <v>9</v>
      </c>
      <c r="C18" s="20" t="s">
        <v>1605</v>
      </c>
      <c r="D18" s="827">
        <v>8489</v>
      </c>
      <c r="E18" s="827">
        <v>8489</v>
      </c>
      <c r="F18" s="19"/>
      <c r="K18" s="681"/>
    </row>
    <row r="19" spans="2:11" x14ac:dyDescent="0.35">
      <c r="B19" s="135">
        <v>10</v>
      </c>
      <c r="C19" s="20" t="s">
        <v>1788</v>
      </c>
      <c r="D19" s="827">
        <v>1000</v>
      </c>
      <c r="E19" s="827">
        <v>1000</v>
      </c>
      <c r="F19" s="19"/>
      <c r="K19" s="681"/>
    </row>
    <row r="20" spans="2:11" x14ac:dyDescent="0.35">
      <c r="B20" s="135">
        <v>11</v>
      </c>
      <c r="C20" s="20" t="s">
        <v>1750</v>
      </c>
      <c r="D20" s="827">
        <v>10753</v>
      </c>
      <c r="E20" s="827">
        <v>10753</v>
      </c>
      <c r="F20" s="19"/>
      <c r="K20" s="681"/>
    </row>
    <row r="21" spans="2:11" x14ac:dyDescent="0.35">
      <c r="B21" s="135">
        <v>12</v>
      </c>
      <c r="C21" s="20" t="s">
        <v>1751</v>
      </c>
      <c r="D21" s="827">
        <v>7208</v>
      </c>
      <c r="E21" s="827">
        <v>7208</v>
      </c>
      <c r="F21" s="19"/>
      <c r="K21" s="681"/>
    </row>
    <row r="22" spans="2:11" x14ac:dyDescent="0.35">
      <c r="B22" s="135">
        <v>13</v>
      </c>
      <c r="C22" s="20" t="s">
        <v>1752</v>
      </c>
      <c r="D22" s="827">
        <v>14405</v>
      </c>
      <c r="E22" s="827">
        <v>14405</v>
      </c>
      <c r="F22" s="19"/>
    </row>
    <row r="23" spans="2:11" x14ac:dyDescent="0.35">
      <c r="B23" s="135">
        <v>14</v>
      </c>
      <c r="C23" s="20" t="s">
        <v>1753</v>
      </c>
      <c r="D23" s="827">
        <v>10748</v>
      </c>
      <c r="E23" s="827">
        <v>10748</v>
      </c>
      <c r="F23" s="19"/>
    </row>
    <row r="24" spans="2:11" x14ac:dyDescent="0.35">
      <c r="B24" s="135">
        <v>15</v>
      </c>
      <c r="C24" s="137" t="s">
        <v>417</v>
      </c>
      <c r="D24" s="828">
        <f>SUM(D10:D23)</f>
        <v>6307312</v>
      </c>
      <c r="E24" s="828">
        <f>SUM(E10:E23)</f>
        <v>6307312</v>
      </c>
      <c r="F24" s="19"/>
    </row>
    <row r="25" spans="2:11" ht="30" customHeight="1" x14ac:dyDescent="0.35">
      <c r="B25" s="1039" t="s">
        <v>418</v>
      </c>
      <c r="C25" s="1040"/>
      <c r="D25" s="1040"/>
      <c r="E25" s="1040"/>
      <c r="F25" s="1041"/>
      <c r="K25" s="928"/>
    </row>
    <row r="26" spans="2:11" x14ac:dyDescent="0.35">
      <c r="B26" s="135">
        <v>1</v>
      </c>
      <c r="C26" s="20" t="s">
        <v>1754</v>
      </c>
      <c r="D26" s="827">
        <v>49972</v>
      </c>
      <c r="E26" s="827">
        <v>49972</v>
      </c>
      <c r="F26" s="19"/>
      <c r="K26" s="928"/>
    </row>
    <row r="27" spans="2:11" x14ac:dyDescent="0.35">
      <c r="B27" s="135">
        <v>2</v>
      </c>
      <c r="C27" s="20" t="s">
        <v>1755</v>
      </c>
      <c r="D27" s="827">
        <v>5062368</v>
      </c>
      <c r="E27" s="827">
        <v>5062368</v>
      </c>
      <c r="F27" s="19"/>
      <c r="K27" s="928"/>
    </row>
    <row r="28" spans="2:11" x14ac:dyDescent="0.35">
      <c r="B28" s="135">
        <v>3</v>
      </c>
      <c r="C28" s="20" t="s">
        <v>1756</v>
      </c>
      <c r="D28" s="827">
        <v>461124</v>
      </c>
      <c r="E28" s="827">
        <v>461124</v>
      </c>
      <c r="F28" s="19"/>
      <c r="K28"/>
    </row>
    <row r="29" spans="2:11" x14ac:dyDescent="0.35">
      <c r="B29" s="135">
        <v>4</v>
      </c>
      <c r="C29" s="20" t="s">
        <v>1757</v>
      </c>
      <c r="D29" s="827">
        <v>558</v>
      </c>
      <c r="E29" s="827">
        <v>558</v>
      </c>
      <c r="F29" s="19"/>
      <c r="K29" s="928"/>
    </row>
    <row r="30" spans="2:11" x14ac:dyDescent="0.35">
      <c r="B30" s="135">
        <v>5</v>
      </c>
      <c r="C30" s="20" t="s">
        <v>1758</v>
      </c>
      <c r="D30" s="827">
        <v>120176</v>
      </c>
      <c r="E30" s="827">
        <v>120176</v>
      </c>
      <c r="F30" s="19"/>
      <c r="K30" s="928"/>
    </row>
    <row r="31" spans="2:11" x14ac:dyDescent="0.35">
      <c r="B31" s="135">
        <v>6</v>
      </c>
      <c r="C31" s="20" t="s">
        <v>1759</v>
      </c>
      <c r="D31" s="827">
        <v>131301</v>
      </c>
      <c r="E31" s="827">
        <v>131301</v>
      </c>
      <c r="F31" s="19"/>
    </row>
    <row r="32" spans="2:11" x14ac:dyDescent="0.35">
      <c r="B32" s="135">
        <v>7</v>
      </c>
      <c r="C32" s="137" t="s">
        <v>419</v>
      </c>
      <c r="D32" s="828">
        <f>SUM(D26:D31)</f>
        <v>5825499</v>
      </c>
      <c r="E32" s="828">
        <f>SUM(E26:E31)</f>
        <v>5825499</v>
      </c>
      <c r="F32" s="19"/>
      <c r="K32" s="928"/>
    </row>
    <row r="33" spans="2:11" ht="15" customHeight="1" x14ac:dyDescent="0.35">
      <c r="B33" s="138" t="s">
        <v>420</v>
      </c>
      <c r="C33" s="139"/>
      <c r="D33" s="140"/>
      <c r="E33" s="140"/>
      <c r="F33" s="141"/>
      <c r="K33" s="928"/>
    </row>
    <row r="34" spans="2:11" x14ac:dyDescent="0.35">
      <c r="B34" s="135">
        <v>1</v>
      </c>
      <c r="C34" s="20" t="s">
        <v>1760</v>
      </c>
      <c r="D34" s="827">
        <v>31983</v>
      </c>
      <c r="E34" s="827">
        <v>31983</v>
      </c>
      <c r="F34" s="19"/>
      <c r="K34" s="928"/>
    </row>
    <row r="35" spans="2:11" x14ac:dyDescent="0.35">
      <c r="B35" s="135">
        <v>2</v>
      </c>
      <c r="C35" s="136" t="s">
        <v>1761</v>
      </c>
      <c r="D35" s="827">
        <v>143372</v>
      </c>
      <c r="E35" s="827">
        <v>143372</v>
      </c>
      <c r="F35" s="19"/>
      <c r="K35" s="928"/>
    </row>
    <row r="36" spans="2:11" x14ac:dyDescent="0.35">
      <c r="B36" s="135">
        <v>3</v>
      </c>
      <c r="C36" s="136" t="s">
        <v>1790</v>
      </c>
      <c r="D36" s="827">
        <v>4713</v>
      </c>
      <c r="E36" s="827">
        <v>4713</v>
      </c>
      <c r="F36" s="19"/>
      <c r="K36" s="928"/>
    </row>
    <row r="37" spans="2:11" x14ac:dyDescent="0.35">
      <c r="B37" s="135">
        <v>4</v>
      </c>
      <c r="C37" s="20" t="s">
        <v>1762</v>
      </c>
      <c r="D37" s="827">
        <v>7028</v>
      </c>
      <c r="E37" s="827">
        <v>7028</v>
      </c>
      <c r="F37" s="19"/>
      <c r="K37" s="928"/>
    </row>
    <row r="38" spans="2:11" x14ac:dyDescent="0.35">
      <c r="B38" s="135">
        <v>5</v>
      </c>
      <c r="C38" s="20" t="s">
        <v>1763</v>
      </c>
      <c r="D38" s="827">
        <v>287433</v>
      </c>
      <c r="E38" s="827">
        <v>287433</v>
      </c>
      <c r="F38" s="19"/>
    </row>
    <row r="39" spans="2:11" x14ac:dyDescent="0.35">
      <c r="B39" s="135">
        <v>6</v>
      </c>
      <c r="C39" s="20" t="s">
        <v>1764</v>
      </c>
      <c r="D39" s="827">
        <v>7287</v>
      </c>
      <c r="E39" s="827">
        <v>7287</v>
      </c>
      <c r="F39" s="19"/>
    </row>
    <row r="40" spans="2:11" x14ac:dyDescent="0.35">
      <c r="B40" s="135">
        <v>7</v>
      </c>
      <c r="C40" s="137" t="s">
        <v>421</v>
      </c>
      <c r="D40" s="828">
        <f>SUM(D34:D39)</f>
        <v>481816</v>
      </c>
      <c r="E40" s="828">
        <f>SUM(E34:E39)</f>
        <v>481816</v>
      </c>
      <c r="F40" s="19"/>
    </row>
  </sheetData>
  <mergeCells count="3">
    <mergeCell ref="B3:F5"/>
    <mergeCell ref="B9:F9"/>
    <mergeCell ref="B25:F25"/>
  </mergeCells>
  <pageMargins left="0.7" right="0.7" top="0.75" bottom="0.75" header="0.3" footer="0.3"/>
  <pageSetup paperSize="9" scale="60" orientation="landscape" r:id="rId1"/>
  <headerFooter>
    <oddHeader>&amp;CEN
Annex VII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04A5-0218-4D12-80A4-03C384D5179C}">
  <sheetPr codeName="Sheet11">
    <pageSetUpPr fitToPage="1"/>
  </sheetPr>
  <dimension ref="B2:D58"/>
  <sheetViews>
    <sheetView zoomScale="85" zoomScaleNormal="85" workbookViewId="0">
      <selection activeCell="D38" sqref="D38"/>
    </sheetView>
  </sheetViews>
  <sheetFormatPr defaultColWidth="9" defaultRowHeight="14.5" x14ac:dyDescent="0.35"/>
  <cols>
    <col min="1" max="2" width="9" style="1"/>
    <col min="3" max="3" width="117.453125" style="1" customWidth="1"/>
    <col min="4" max="4" width="43.81640625" style="1" customWidth="1"/>
    <col min="5" max="16384" width="9" style="1"/>
  </cols>
  <sheetData>
    <row r="2" spans="2:4" ht="18.5" x14ac:dyDescent="0.35">
      <c r="B2" s="47" t="s">
        <v>278</v>
      </c>
    </row>
    <row r="4" spans="2:4" x14ac:dyDescent="0.35">
      <c r="D4" s="142" t="s">
        <v>7</v>
      </c>
    </row>
    <row r="5" spans="2:4" ht="27" customHeight="1" x14ac:dyDescent="0.35">
      <c r="C5" s="143"/>
      <c r="D5" s="5" t="s">
        <v>422</v>
      </c>
    </row>
    <row r="6" spans="2:4" x14ac:dyDescent="0.35">
      <c r="B6" s="19">
        <v>1</v>
      </c>
      <c r="C6" s="730" t="s">
        <v>423</v>
      </c>
      <c r="D6" s="730" t="s">
        <v>1765</v>
      </c>
    </row>
    <row r="7" spans="2:4" x14ac:dyDescent="0.35">
      <c r="B7" s="19">
        <v>2</v>
      </c>
      <c r="C7" s="730" t="s">
        <v>424</v>
      </c>
      <c r="D7" s="730" t="s">
        <v>1766</v>
      </c>
    </row>
    <row r="8" spans="2:4" x14ac:dyDescent="0.35">
      <c r="B8" s="19" t="s">
        <v>425</v>
      </c>
      <c r="C8" s="730" t="s">
        <v>426</v>
      </c>
      <c r="D8" s="730" t="s">
        <v>1666</v>
      </c>
    </row>
    <row r="9" spans="2:4" x14ac:dyDescent="0.35">
      <c r="B9" s="19">
        <v>3</v>
      </c>
      <c r="C9" s="730" t="s">
        <v>427</v>
      </c>
      <c r="D9" s="730" t="s">
        <v>1767</v>
      </c>
    </row>
    <row r="10" spans="2:4" x14ac:dyDescent="0.35">
      <c r="B10" s="19" t="s">
        <v>428</v>
      </c>
      <c r="C10" s="730" t="s">
        <v>429</v>
      </c>
      <c r="D10" s="730" t="s">
        <v>1768</v>
      </c>
    </row>
    <row r="11" spans="2:4" x14ac:dyDescent="0.35">
      <c r="B11" s="19"/>
      <c r="C11" s="144" t="s">
        <v>430</v>
      </c>
      <c r="D11" s="730"/>
    </row>
    <row r="12" spans="2:4" x14ac:dyDescent="0.35">
      <c r="B12" s="19">
        <v>4</v>
      </c>
      <c r="C12" s="730" t="s">
        <v>431</v>
      </c>
      <c r="D12" s="730" t="s">
        <v>1769</v>
      </c>
    </row>
    <row r="13" spans="2:4" x14ac:dyDescent="0.35">
      <c r="B13" s="19">
        <v>5</v>
      </c>
      <c r="C13" s="730" t="s">
        <v>432</v>
      </c>
      <c r="D13" s="730" t="s">
        <v>1769</v>
      </c>
    </row>
    <row r="14" spans="2:4" x14ac:dyDescent="0.35">
      <c r="B14" s="19">
        <v>6</v>
      </c>
      <c r="C14" s="730" t="s">
        <v>433</v>
      </c>
      <c r="D14" s="730" t="s">
        <v>1770</v>
      </c>
    </row>
    <row r="15" spans="2:4" x14ac:dyDescent="0.35">
      <c r="B15" s="19">
        <v>7</v>
      </c>
      <c r="C15" s="730" t="s">
        <v>434</v>
      </c>
      <c r="D15" s="730" t="s">
        <v>1771</v>
      </c>
    </row>
    <row r="16" spans="2:4" x14ac:dyDescent="0.35">
      <c r="B16" s="19">
        <v>8</v>
      </c>
      <c r="C16" s="730" t="s">
        <v>435</v>
      </c>
      <c r="D16" s="730" t="s">
        <v>1772</v>
      </c>
    </row>
    <row r="17" spans="2:4" x14ac:dyDescent="0.35">
      <c r="B17" s="19">
        <v>9</v>
      </c>
      <c r="C17" s="730" t="s">
        <v>436</v>
      </c>
      <c r="D17" s="730" t="s">
        <v>1772</v>
      </c>
    </row>
    <row r="18" spans="2:4" x14ac:dyDescent="0.35">
      <c r="B18" s="19" t="s">
        <v>437</v>
      </c>
      <c r="C18" s="730" t="s">
        <v>438</v>
      </c>
      <c r="D18" s="730" t="s">
        <v>1773</v>
      </c>
    </row>
    <row r="19" spans="2:4" x14ac:dyDescent="0.35">
      <c r="B19" s="19" t="s">
        <v>439</v>
      </c>
      <c r="C19" s="730" t="s">
        <v>440</v>
      </c>
      <c r="D19" s="730" t="s">
        <v>1666</v>
      </c>
    </row>
    <row r="20" spans="2:4" x14ac:dyDescent="0.35">
      <c r="B20" s="19">
        <v>10</v>
      </c>
      <c r="C20" s="730" t="s">
        <v>441</v>
      </c>
      <c r="D20" s="730" t="s">
        <v>1774</v>
      </c>
    </row>
    <row r="21" spans="2:4" x14ac:dyDescent="0.35">
      <c r="B21" s="19">
        <v>11</v>
      </c>
      <c r="C21" s="730" t="s">
        <v>442</v>
      </c>
      <c r="D21" s="730" t="s">
        <v>1666</v>
      </c>
    </row>
    <row r="22" spans="2:4" x14ac:dyDescent="0.35">
      <c r="B22" s="19">
        <v>12</v>
      </c>
      <c r="C22" s="730" t="s">
        <v>443</v>
      </c>
      <c r="D22" s="730" t="s">
        <v>1666</v>
      </c>
    </row>
    <row r="23" spans="2:4" x14ac:dyDescent="0.35">
      <c r="B23" s="19">
        <v>13</v>
      </c>
      <c r="C23" s="730" t="s">
        <v>444</v>
      </c>
      <c r="D23" s="730" t="s">
        <v>1666</v>
      </c>
    </row>
    <row r="24" spans="2:4" x14ac:dyDescent="0.35">
      <c r="B24" s="19">
        <v>14</v>
      </c>
      <c r="C24" s="730" t="s">
        <v>445</v>
      </c>
      <c r="D24" s="730" t="s">
        <v>1768</v>
      </c>
    </row>
    <row r="25" spans="2:4" x14ac:dyDescent="0.35">
      <c r="B25" s="1043">
        <v>15</v>
      </c>
      <c r="C25" s="1044" t="s">
        <v>446</v>
      </c>
      <c r="D25" s="1044" t="s">
        <v>1666</v>
      </c>
    </row>
    <row r="26" spans="2:4" x14ac:dyDescent="0.35">
      <c r="B26" s="1043"/>
      <c r="C26" s="1044"/>
      <c r="D26" s="1044"/>
    </row>
    <row r="27" spans="2:4" x14ac:dyDescent="0.35">
      <c r="B27" s="19">
        <v>16</v>
      </c>
      <c r="C27" s="730" t="s">
        <v>447</v>
      </c>
      <c r="D27" s="730" t="s">
        <v>1666</v>
      </c>
    </row>
    <row r="28" spans="2:4" x14ac:dyDescent="0.35">
      <c r="B28" s="145"/>
      <c r="C28" s="144" t="s">
        <v>448</v>
      </c>
      <c r="D28" s="146"/>
    </row>
    <row r="29" spans="2:4" x14ac:dyDescent="0.35">
      <c r="B29" s="1043">
        <v>17</v>
      </c>
      <c r="C29" s="1044" t="s">
        <v>449</v>
      </c>
      <c r="D29" s="1044" t="s">
        <v>1775</v>
      </c>
    </row>
    <row r="30" spans="2:4" x14ac:dyDescent="0.35">
      <c r="B30" s="1043"/>
      <c r="C30" s="1044"/>
      <c r="D30" s="1044"/>
    </row>
    <row r="31" spans="2:4" x14ac:dyDescent="0.35">
      <c r="B31" s="19">
        <v>18</v>
      </c>
      <c r="C31" s="730" t="s">
        <v>450</v>
      </c>
      <c r="D31" s="730" t="s">
        <v>1666</v>
      </c>
    </row>
    <row r="32" spans="2:4" x14ac:dyDescent="0.35">
      <c r="B32" s="19">
        <v>19</v>
      </c>
      <c r="C32" s="730" t="s">
        <v>451</v>
      </c>
      <c r="D32" s="730" t="s">
        <v>1776</v>
      </c>
    </row>
    <row r="33" spans="2:4" x14ac:dyDescent="0.35">
      <c r="B33" s="19" t="s">
        <v>311</v>
      </c>
      <c r="C33" s="730" t="s">
        <v>452</v>
      </c>
      <c r="D33" s="730" t="s">
        <v>1777</v>
      </c>
    </row>
    <row r="34" spans="2:4" x14ac:dyDescent="0.35">
      <c r="B34" s="19" t="s">
        <v>313</v>
      </c>
      <c r="C34" s="730" t="s">
        <v>453</v>
      </c>
      <c r="D34" s="730" t="s">
        <v>1777</v>
      </c>
    </row>
    <row r="35" spans="2:4" x14ac:dyDescent="0.35">
      <c r="B35" s="19">
        <v>21</v>
      </c>
      <c r="C35" s="730" t="s">
        <v>454</v>
      </c>
      <c r="D35" s="730" t="s">
        <v>1666</v>
      </c>
    </row>
    <row r="36" spans="2:4" x14ac:dyDescent="0.35">
      <c r="B36" s="19">
        <v>22</v>
      </c>
      <c r="C36" s="730" t="s">
        <v>455</v>
      </c>
      <c r="D36" s="730" t="s">
        <v>1778</v>
      </c>
    </row>
    <row r="37" spans="2:4" x14ac:dyDescent="0.35">
      <c r="B37" s="19">
        <v>23</v>
      </c>
      <c r="C37" s="730" t="s">
        <v>456</v>
      </c>
      <c r="D37" s="730" t="s">
        <v>1666</v>
      </c>
    </row>
    <row r="38" spans="2:4" x14ac:dyDescent="0.35">
      <c r="B38" s="19">
        <v>24</v>
      </c>
      <c r="C38" s="730" t="s">
        <v>457</v>
      </c>
      <c r="D38" s="730" t="s">
        <v>1666</v>
      </c>
    </row>
    <row r="39" spans="2:4" x14ac:dyDescent="0.35">
      <c r="B39" s="19">
        <v>25</v>
      </c>
      <c r="C39" s="730" t="s">
        <v>458</v>
      </c>
      <c r="D39" s="730" t="s">
        <v>1666</v>
      </c>
    </row>
    <row r="40" spans="2:4" x14ac:dyDescent="0.35">
      <c r="B40" s="19">
        <v>26</v>
      </c>
      <c r="C40" s="730" t="s">
        <v>459</v>
      </c>
      <c r="D40" s="730" t="s">
        <v>1666</v>
      </c>
    </row>
    <row r="41" spans="2:4" x14ac:dyDescent="0.35">
      <c r="B41" s="19">
        <v>27</v>
      </c>
      <c r="C41" s="730" t="s">
        <v>460</v>
      </c>
      <c r="D41" s="730" t="s">
        <v>1666</v>
      </c>
    </row>
    <row r="42" spans="2:4" x14ac:dyDescent="0.35">
      <c r="B42" s="19">
        <v>28</v>
      </c>
      <c r="C42" s="730" t="s">
        <v>461</v>
      </c>
      <c r="D42" s="730" t="s">
        <v>1666</v>
      </c>
    </row>
    <row r="43" spans="2:4" x14ac:dyDescent="0.35">
      <c r="B43" s="19">
        <v>29</v>
      </c>
      <c r="C43" s="730" t="s">
        <v>462</v>
      </c>
      <c r="D43" s="730" t="s">
        <v>1666</v>
      </c>
    </row>
    <row r="44" spans="2:4" x14ac:dyDescent="0.35">
      <c r="B44" s="19">
        <v>30</v>
      </c>
      <c r="C44" s="730" t="s">
        <v>463</v>
      </c>
      <c r="D44" s="730" t="s">
        <v>1768</v>
      </c>
    </row>
    <row r="45" spans="2:4" x14ac:dyDescent="0.35">
      <c r="B45" s="19">
        <v>31</v>
      </c>
      <c r="C45" s="730" t="s">
        <v>464</v>
      </c>
      <c r="D45" s="730" t="s">
        <v>1666</v>
      </c>
    </row>
    <row r="46" spans="2:4" x14ac:dyDescent="0.35">
      <c r="B46" s="19">
        <v>32</v>
      </c>
      <c r="C46" s="730" t="s">
        <v>465</v>
      </c>
      <c r="D46" s="730" t="s">
        <v>1666</v>
      </c>
    </row>
    <row r="47" spans="2:4" x14ac:dyDescent="0.35">
      <c r="B47" s="19">
        <v>33</v>
      </c>
      <c r="C47" s="730" t="s">
        <v>466</v>
      </c>
      <c r="D47" s="730" t="s">
        <v>1666</v>
      </c>
    </row>
    <row r="48" spans="2:4" x14ac:dyDescent="0.35">
      <c r="B48" s="19">
        <v>34</v>
      </c>
      <c r="C48" s="730" t="s">
        <v>467</v>
      </c>
      <c r="D48" s="730" t="s">
        <v>1666</v>
      </c>
    </row>
    <row r="49" spans="2:4" x14ac:dyDescent="0.35">
      <c r="B49" s="5" t="s">
        <v>468</v>
      </c>
      <c r="C49" s="147" t="s">
        <v>469</v>
      </c>
      <c r="D49" s="730"/>
    </row>
    <row r="50" spans="2:4" x14ac:dyDescent="0.35">
      <c r="B50" s="5" t="s">
        <v>470</v>
      </c>
      <c r="C50" s="147" t="s">
        <v>471</v>
      </c>
      <c r="D50" s="730">
        <v>1</v>
      </c>
    </row>
    <row r="51" spans="2:4" x14ac:dyDescent="0.35">
      <c r="B51" s="19">
        <v>35</v>
      </c>
      <c r="C51" s="730" t="s">
        <v>472</v>
      </c>
      <c r="D51" s="730" t="s">
        <v>1779</v>
      </c>
    </row>
    <row r="52" spans="2:4" x14ac:dyDescent="0.35">
      <c r="B52" s="19">
        <v>36</v>
      </c>
      <c r="C52" s="730" t="s">
        <v>473</v>
      </c>
      <c r="D52" s="730" t="s">
        <v>1768</v>
      </c>
    </row>
    <row r="53" spans="2:4" x14ac:dyDescent="0.35">
      <c r="B53" s="19">
        <v>37</v>
      </c>
      <c r="C53" s="730" t="s">
        <v>474</v>
      </c>
      <c r="D53" s="730" t="s">
        <v>1666</v>
      </c>
    </row>
    <row r="54" spans="2:4" x14ac:dyDescent="0.35">
      <c r="B54" s="5" t="s">
        <v>475</v>
      </c>
      <c r="C54" s="147" t="s">
        <v>476</v>
      </c>
      <c r="D54" s="730" t="s">
        <v>1666</v>
      </c>
    </row>
    <row r="55" spans="2:4" x14ac:dyDescent="0.35">
      <c r="B55" s="1042" t="s">
        <v>477</v>
      </c>
      <c r="C55" s="1042"/>
      <c r="D55" s="1042"/>
    </row>
    <row r="56" spans="2:4" x14ac:dyDescent="0.35">
      <c r="B56" s="1042"/>
      <c r="C56" s="1042"/>
      <c r="D56" s="1042"/>
    </row>
    <row r="57" spans="2:4" x14ac:dyDescent="0.35">
      <c r="B57" s="129"/>
    </row>
    <row r="58" spans="2:4" x14ac:dyDescent="0.35">
      <c r="B58" s="129"/>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35E3-1F7E-4D36-848E-3F65F1484308}">
  <sheetPr codeName="Sheet26"/>
  <dimension ref="A3:P63"/>
  <sheetViews>
    <sheetView workbookViewId="0">
      <selection activeCell="J19" sqref="J19"/>
    </sheetView>
  </sheetViews>
  <sheetFormatPr defaultColWidth="9.1796875" defaultRowHeight="14.5" x14ac:dyDescent="0.35"/>
  <cols>
    <col min="1" max="1" width="4.26953125" style="1" customWidth="1"/>
    <col min="2" max="2" width="17.7265625" style="1" customWidth="1"/>
    <col min="3" max="3" width="18.54296875" style="1" customWidth="1"/>
    <col min="4" max="4" width="15.54296875" style="1" customWidth="1"/>
    <col min="5" max="5" width="22.54296875" style="1" customWidth="1"/>
    <col min="6" max="6" width="21" style="1" customWidth="1"/>
    <col min="7" max="7" width="14.453125" style="1" customWidth="1"/>
    <col min="8" max="8" width="11" style="1" customWidth="1"/>
    <col min="9" max="9" width="14" style="1" customWidth="1"/>
    <col min="10" max="10" width="25.81640625" style="1" bestFit="1" customWidth="1"/>
    <col min="11" max="11" width="27.81640625" style="1" customWidth="1"/>
    <col min="12" max="12" width="11.81640625" style="1" customWidth="1"/>
    <col min="13" max="13" width="13.54296875" style="1" customWidth="1"/>
    <col min="14" max="14" width="11.453125" style="1" customWidth="1"/>
    <col min="15" max="15" width="14.54296875" style="1" customWidth="1"/>
    <col min="16" max="16" width="15" style="1" bestFit="1" customWidth="1"/>
    <col min="17" max="16384" width="9.1796875" style="1"/>
  </cols>
  <sheetData>
    <row r="3" spans="1:16" x14ac:dyDescent="0.35">
      <c r="B3" s="46" t="s">
        <v>154</v>
      </c>
    </row>
    <row r="4" spans="1:16" ht="18.5" x14ac:dyDescent="0.35">
      <c r="B4" s="47"/>
    </row>
    <row r="6" spans="1:16" x14ac:dyDescent="0.35">
      <c r="A6" s="11"/>
      <c r="B6" s="11"/>
      <c r="C6" s="48" t="s">
        <v>7</v>
      </c>
      <c r="D6" s="48" t="s">
        <v>8</v>
      </c>
      <c r="E6" s="48" t="s">
        <v>9</v>
      </c>
      <c r="F6" s="48" t="s">
        <v>46</v>
      </c>
      <c r="G6" s="48" t="s">
        <v>47</v>
      </c>
      <c r="H6" s="48" t="s">
        <v>156</v>
      </c>
      <c r="I6" s="48" t="s">
        <v>157</v>
      </c>
      <c r="J6" s="48" t="s">
        <v>158</v>
      </c>
      <c r="K6" s="48" t="s">
        <v>159</v>
      </c>
      <c r="L6" s="48" t="s">
        <v>160</v>
      </c>
      <c r="M6" s="48" t="s">
        <v>161</v>
      </c>
      <c r="N6" s="48" t="s">
        <v>162</v>
      </c>
      <c r="O6" s="48" t="s">
        <v>163</v>
      </c>
    </row>
    <row r="7" spans="1:16" ht="15.75" customHeight="1" x14ac:dyDescent="0.35">
      <c r="A7" s="11"/>
      <c r="B7" s="11"/>
      <c r="C7" s="1048" t="s">
        <v>164</v>
      </c>
      <c r="D7" s="1049"/>
      <c r="E7" s="1048" t="s">
        <v>165</v>
      </c>
      <c r="F7" s="1049"/>
      <c r="G7" s="1045" t="s">
        <v>166</v>
      </c>
      <c r="H7" s="1045" t="s">
        <v>167</v>
      </c>
      <c r="I7" s="1048" t="s">
        <v>168</v>
      </c>
      <c r="J7" s="1052"/>
      <c r="K7" s="1052"/>
      <c r="L7" s="1049"/>
      <c r="M7" s="1045" t="s">
        <v>169</v>
      </c>
      <c r="N7" s="1045" t="s">
        <v>170</v>
      </c>
      <c r="O7" s="1045" t="s">
        <v>171</v>
      </c>
    </row>
    <row r="8" spans="1:16" x14ac:dyDescent="0.35">
      <c r="A8" s="11"/>
      <c r="B8" s="11"/>
      <c r="C8" s="1050"/>
      <c r="D8" s="1051"/>
      <c r="E8" s="1050"/>
      <c r="F8" s="1051"/>
      <c r="G8" s="1046"/>
      <c r="H8" s="1046"/>
      <c r="I8" s="1050"/>
      <c r="J8" s="1053"/>
      <c r="K8" s="1053"/>
      <c r="L8" s="1054"/>
      <c r="M8" s="1046"/>
      <c r="N8" s="1046"/>
      <c r="O8" s="1046"/>
    </row>
    <row r="9" spans="1:16" ht="36" x14ac:dyDescent="0.35">
      <c r="A9" s="11"/>
      <c r="B9" s="11"/>
      <c r="C9" s="48" t="s">
        <v>172</v>
      </c>
      <c r="D9" s="48" t="s">
        <v>173</v>
      </c>
      <c r="E9" s="48" t="s">
        <v>174</v>
      </c>
      <c r="F9" s="48" t="s">
        <v>175</v>
      </c>
      <c r="G9" s="1047"/>
      <c r="H9" s="1047"/>
      <c r="I9" s="49" t="s">
        <v>176</v>
      </c>
      <c r="J9" s="49" t="s">
        <v>165</v>
      </c>
      <c r="K9" s="49" t="s">
        <v>177</v>
      </c>
      <c r="L9" s="50" t="s">
        <v>178</v>
      </c>
      <c r="M9" s="1047"/>
      <c r="N9" s="1047"/>
      <c r="O9" s="1047"/>
    </row>
    <row r="10" spans="1:16" ht="24" x14ac:dyDescent="0.35">
      <c r="A10" s="51" t="s">
        <v>179</v>
      </c>
      <c r="B10" s="52" t="s">
        <v>180</v>
      </c>
      <c r="C10" s="53"/>
      <c r="D10" s="53"/>
      <c r="E10" s="53"/>
      <c r="F10" s="53"/>
      <c r="G10" s="53"/>
      <c r="H10" s="53"/>
      <c r="I10" s="53"/>
      <c r="J10" s="53"/>
      <c r="K10" s="53"/>
      <c r="L10" s="53"/>
      <c r="M10" s="53"/>
      <c r="N10" s="54"/>
      <c r="O10" s="54"/>
    </row>
    <row r="11" spans="1:16" x14ac:dyDescent="0.35">
      <c r="A11" s="55"/>
      <c r="B11" s="822" t="s">
        <v>1667</v>
      </c>
      <c r="C11" s="56">
        <v>3958.63</v>
      </c>
      <c r="D11" s="56"/>
      <c r="E11" s="56">
        <v>0</v>
      </c>
      <c r="F11" s="56"/>
      <c r="G11" s="56"/>
      <c r="H11" s="56">
        <v>3958.63</v>
      </c>
      <c r="I11" s="56">
        <v>113.06399999999999</v>
      </c>
      <c r="J11" s="56">
        <v>0</v>
      </c>
      <c r="K11" s="56"/>
      <c r="L11" s="56">
        <v>113.06399999999999</v>
      </c>
      <c r="M11" s="824">
        <v>1413.3</v>
      </c>
      <c r="N11" s="679">
        <v>9.9999999999999995E-7</v>
      </c>
      <c r="O11" s="679">
        <v>0</v>
      </c>
    </row>
    <row r="12" spans="1:16" x14ac:dyDescent="0.35">
      <c r="A12" s="55"/>
      <c r="B12" s="822" t="s">
        <v>1668</v>
      </c>
      <c r="C12" s="56">
        <v>181796.95724700001</v>
      </c>
      <c r="D12" s="56"/>
      <c r="E12" s="56">
        <v>0</v>
      </c>
      <c r="F12" s="56"/>
      <c r="G12" s="56"/>
      <c r="H12" s="56">
        <v>181796.95724700001</v>
      </c>
      <c r="I12" s="56">
        <v>11253.004800000001</v>
      </c>
      <c r="J12" s="56">
        <v>0</v>
      </c>
      <c r="K12" s="56"/>
      <c r="L12" s="56">
        <v>11253.004800000001</v>
      </c>
      <c r="M12" s="824">
        <v>140662.56</v>
      </c>
      <c r="N12" s="679">
        <v>6.8999999999999997E-5</v>
      </c>
      <c r="O12" s="679">
        <v>0.01</v>
      </c>
      <c r="P12" s="681"/>
    </row>
    <row r="13" spans="1:16" x14ac:dyDescent="0.35">
      <c r="A13" s="55"/>
      <c r="B13" s="822" t="s">
        <v>1669</v>
      </c>
      <c r="C13" s="56">
        <v>6565.66</v>
      </c>
      <c r="D13" s="56"/>
      <c r="E13" s="56">
        <v>0</v>
      </c>
      <c r="F13" s="56"/>
      <c r="G13" s="56"/>
      <c r="H13" s="56">
        <v>6565.66</v>
      </c>
      <c r="I13" s="56">
        <v>273.84559999999999</v>
      </c>
      <c r="J13" s="56">
        <v>0</v>
      </c>
      <c r="K13" s="56"/>
      <c r="L13" s="56">
        <v>273.84559999999999</v>
      </c>
      <c r="M13" s="825">
        <v>3423.07</v>
      </c>
      <c r="N13" s="679">
        <v>1.9999999999999999E-6</v>
      </c>
      <c r="O13" s="679">
        <v>0</v>
      </c>
      <c r="P13" s="681"/>
    </row>
    <row r="14" spans="1:16" x14ac:dyDescent="0.35">
      <c r="A14" s="55"/>
      <c r="B14" s="822" t="s">
        <v>1670</v>
      </c>
      <c r="C14" s="56">
        <v>0</v>
      </c>
      <c r="D14" s="56"/>
      <c r="E14" s="56">
        <v>0</v>
      </c>
      <c r="F14" s="56"/>
      <c r="G14" s="56"/>
      <c r="H14" s="56">
        <v>0</v>
      </c>
      <c r="I14" s="56">
        <v>0</v>
      </c>
      <c r="J14" s="56">
        <v>0</v>
      </c>
      <c r="K14" s="56"/>
      <c r="L14" s="56">
        <v>0</v>
      </c>
      <c r="M14" s="824">
        <v>0</v>
      </c>
      <c r="N14" s="679">
        <v>0</v>
      </c>
      <c r="O14" s="679">
        <v>0</v>
      </c>
      <c r="P14" s="681"/>
    </row>
    <row r="15" spans="1:16" x14ac:dyDescent="0.35">
      <c r="A15" s="55"/>
      <c r="B15" s="822" t="s">
        <v>1671</v>
      </c>
      <c r="C15" s="56">
        <v>237522.71672999999</v>
      </c>
      <c r="D15" s="56"/>
      <c r="E15" s="56">
        <v>284300</v>
      </c>
      <c r="F15" s="56"/>
      <c r="G15" s="56"/>
      <c r="H15" s="56">
        <v>521822.71672999999</v>
      </c>
      <c r="I15" s="56">
        <v>7295.7839999999997</v>
      </c>
      <c r="J15" s="56">
        <v>22744</v>
      </c>
      <c r="K15" s="56"/>
      <c r="L15" s="56">
        <v>30039.784</v>
      </c>
      <c r="M15" s="825">
        <v>375497.3</v>
      </c>
      <c r="N15" s="679">
        <v>1.85E-4</v>
      </c>
      <c r="O15" s="679">
        <v>0</v>
      </c>
      <c r="P15" s="681"/>
    </row>
    <row r="16" spans="1:16" x14ac:dyDescent="0.35">
      <c r="A16" s="55"/>
      <c r="B16" s="822" t="s">
        <v>1672</v>
      </c>
      <c r="C16" s="56">
        <v>0</v>
      </c>
      <c r="D16" s="56"/>
      <c r="E16" s="56">
        <v>125.36</v>
      </c>
      <c r="F16" s="56"/>
      <c r="G16" s="56"/>
      <c r="H16" s="56">
        <v>125.36</v>
      </c>
      <c r="I16" s="56">
        <v>0</v>
      </c>
      <c r="J16" s="56">
        <v>10.0288</v>
      </c>
      <c r="K16" s="56"/>
      <c r="L16" s="56">
        <v>10.0288</v>
      </c>
      <c r="M16" s="824">
        <v>125.36</v>
      </c>
      <c r="N16" s="679">
        <v>0</v>
      </c>
      <c r="O16" s="679">
        <v>0</v>
      </c>
      <c r="P16" s="681"/>
    </row>
    <row r="17" spans="1:16" x14ac:dyDescent="0.35">
      <c r="A17" s="55"/>
      <c r="B17" s="822" t="s">
        <v>1673</v>
      </c>
      <c r="C17" s="56">
        <v>0</v>
      </c>
      <c r="D17" s="56"/>
      <c r="E17" s="56">
        <v>0</v>
      </c>
      <c r="F17" s="56"/>
      <c r="G17" s="56"/>
      <c r="H17" s="56">
        <v>0</v>
      </c>
      <c r="I17" s="56">
        <v>0</v>
      </c>
      <c r="J17" s="56">
        <v>0</v>
      </c>
      <c r="K17" s="56"/>
      <c r="L17" s="56">
        <v>0</v>
      </c>
      <c r="M17" s="824">
        <v>0</v>
      </c>
      <c r="N17" s="679">
        <v>0</v>
      </c>
      <c r="O17" s="679">
        <v>1.4999999999999999E-2</v>
      </c>
      <c r="P17" s="681"/>
    </row>
    <row r="18" spans="1:16" x14ac:dyDescent="0.35">
      <c r="A18" s="55"/>
      <c r="B18" s="822" t="s">
        <v>1674</v>
      </c>
      <c r="C18" s="56">
        <v>305048.17</v>
      </c>
      <c r="D18" s="56"/>
      <c r="E18" s="56">
        <v>17.850000000000001</v>
      </c>
      <c r="F18" s="56"/>
      <c r="G18" s="56"/>
      <c r="H18" s="56">
        <v>305066.01999999996</v>
      </c>
      <c r="I18" s="56">
        <v>8332.6167999999998</v>
      </c>
      <c r="J18" s="56">
        <v>1.4279999999999999</v>
      </c>
      <c r="K18" s="56"/>
      <c r="L18" s="56">
        <v>8334.0447999999997</v>
      </c>
      <c r="M18" s="825">
        <v>104175.56</v>
      </c>
      <c r="N18" s="679">
        <v>5.1E-5</v>
      </c>
      <c r="O18" s="679">
        <v>0</v>
      </c>
      <c r="P18" s="681"/>
    </row>
    <row r="19" spans="1:16" x14ac:dyDescent="0.35">
      <c r="A19" s="55"/>
      <c r="B19" s="822" t="s">
        <v>1675</v>
      </c>
      <c r="C19" s="56">
        <v>0</v>
      </c>
      <c r="D19" s="56"/>
      <c r="E19" s="56">
        <v>31.1</v>
      </c>
      <c r="F19" s="56"/>
      <c r="G19" s="56"/>
      <c r="H19" s="56">
        <v>31.1</v>
      </c>
      <c r="I19" s="56">
        <v>0</v>
      </c>
      <c r="J19" s="56">
        <v>2.488</v>
      </c>
      <c r="K19" s="56"/>
      <c r="L19" s="56">
        <v>2.488</v>
      </c>
      <c r="M19" s="824">
        <v>31.1</v>
      </c>
      <c r="N19" s="679">
        <v>0</v>
      </c>
      <c r="O19" s="679">
        <v>0</v>
      </c>
      <c r="P19" s="681"/>
    </row>
    <row r="20" spans="1:16" x14ac:dyDescent="0.35">
      <c r="A20" s="55"/>
      <c r="B20" s="822" t="s">
        <v>1676</v>
      </c>
      <c r="C20" s="56">
        <v>0</v>
      </c>
      <c r="D20" s="56"/>
      <c r="E20" s="56">
        <v>0</v>
      </c>
      <c r="F20" s="56"/>
      <c r="G20" s="56"/>
      <c r="H20" s="56">
        <v>0</v>
      </c>
      <c r="I20" s="56">
        <v>0</v>
      </c>
      <c r="J20" s="56">
        <v>0</v>
      </c>
      <c r="K20" s="56"/>
      <c r="L20" s="56">
        <v>0</v>
      </c>
      <c r="M20" s="824">
        <v>0</v>
      </c>
      <c r="N20" s="679">
        <v>0</v>
      </c>
      <c r="O20" s="679">
        <v>5.0000000000000001E-3</v>
      </c>
      <c r="P20" s="681"/>
    </row>
    <row r="21" spans="1:16" x14ac:dyDescent="0.35">
      <c r="A21" s="55"/>
      <c r="B21" s="822" t="s">
        <v>1678</v>
      </c>
      <c r="C21" s="56">
        <v>193541.96</v>
      </c>
      <c r="D21" s="56"/>
      <c r="E21" s="56">
        <v>0</v>
      </c>
      <c r="F21" s="56"/>
      <c r="G21" s="56"/>
      <c r="H21" s="56">
        <v>193541.96</v>
      </c>
      <c r="I21" s="56">
        <v>7326.1175999999996</v>
      </c>
      <c r="J21" s="56">
        <v>0</v>
      </c>
      <c r="K21" s="56"/>
      <c r="L21" s="56">
        <v>7326.1175999999996</v>
      </c>
      <c r="M21" s="824">
        <v>91576.47</v>
      </c>
      <c r="N21" s="679">
        <v>4.5000000000000003E-5</v>
      </c>
      <c r="O21" s="679">
        <v>0</v>
      </c>
      <c r="P21" s="681"/>
    </row>
    <row r="22" spans="1:16" x14ac:dyDescent="0.35">
      <c r="A22" s="55"/>
      <c r="B22" s="822" t="s">
        <v>1677</v>
      </c>
      <c r="C22" s="56">
        <v>365698.23</v>
      </c>
      <c r="D22" s="56"/>
      <c r="E22" s="56">
        <v>0</v>
      </c>
      <c r="F22" s="56"/>
      <c r="G22" s="56"/>
      <c r="H22" s="56">
        <v>365698.23</v>
      </c>
      <c r="I22" s="56">
        <v>10020.504000000001</v>
      </c>
      <c r="J22" s="56">
        <v>0</v>
      </c>
      <c r="K22" s="56"/>
      <c r="L22" s="56">
        <v>10020.504000000001</v>
      </c>
      <c r="M22" s="824">
        <v>125256.3</v>
      </c>
      <c r="N22" s="679">
        <v>6.2000000000000003E-5</v>
      </c>
      <c r="O22" s="679">
        <v>2.5000000000000001E-2</v>
      </c>
      <c r="P22" s="681"/>
    </row>
    <row r="23" spans="1:16" x14ac:dyDescent="0.35">
      <c r="A23" s="55"/>
      <c r="B23" s="822" t="s">
        <v>1679</v>
      </c>
      <c r="C23" s="56">
        <v>65677.02</v>
      </c>
      <c r="D23" s="56"/>
      <c r="E23" s="56">
        <v>776.25</v>
      </c>
      <c r="F23" s="56"/>
      <c r="G23" s="56"/>
      <c r="H23" s="56">
        <v>66453.27</v>
      </c>
      <c r="I23" s="56">
        <v>2126.7456000000002</v>
      </c>
      <c r="J23" s="56">
        <v>62.1</v>
      </c>
      <c r="K23" s="56"/>
      <c r="L23" s="56">
        <v>2188.8456000000001</v>
      </c>
      <c r="M23" s="824">
        <v>27360.57</v>
      </c>
      <c r="N23" s="679">
        <v>1.2999999999999999E-5</v>
      </c>
      <c r="O23" s="679">
        <v>2.5000000000000001E-2</v>
      </c>
      <c r="P23" s="681"/>
    </row>
    <row r="24" spans="1:16" x14ac:dyDescent="0.35">
      <c r="A24" s="55"/>
      <c r="B24" s="822" t="s">
        <v>1680</v>
      </c>
      <c r="C24" s="56">
        <v>0</v>
      </c>
      <c r="D24" s="56"/>
      <c r="E24" s="56">
        <v>0</v>
      </c>
      <c r="F24" s="56"/>
      <c r="G24" s="56"/>
      <c r="H24" s="56">
        <v>0</v>
      </c>
      <c r="I24" s="56">
        <v>0</v>
      </c>
      <c r="J24" s="56">
        <v>0</v>
      </c>
      <c r="K24" s="56"/>
      <c r="L24" s="56">
        <v>0</v>
      </c>
      <c r="M24" s="824">
        <v>0</v>
      </c>
      <c r="N24" s="679">
        <v>0</v>
      </c>
      <c r="O24" s="679">
        <v>0</v>
      </c>
      <c r="P24" s="681"/>
    </row>
    <row r="25" spans="1:16" x14ac:dyDescent="0.35">
      <c r="A25" s="55"/>
      <c r="B25" s="822" t="s">
        <v>1681</v>
      </c>
      <c r="C25" s="56">
        <v>3766268048.6888599</v>
      </c>
      <c r="D25" s="56"/>
      <c r="E25" s="56">
        <v>20496.439999999999</v>
      </c>
      <c r="F25" s="56"/>
      <c r="G25" s="56"/>
      <c r="H25" s="56">
        <v>3766288545.12886</v>
      </c>
      <c r="I25" s="56">
        <v>159525773.85679999</v>
      </c>
      <c r="J25" s="56">
        <v>1639.7152000000001</v>
      </c>
      <c r="K25" s="56"/>
      <c r="L25" s="56">
        <v>159527413.572</v>
      </c>
      <c r="M25" s="825">
        <v>1994092669.6500001</v>
      </c>
      <c r="N25" s="679">
        <v>0.97995200000000005</v>
      </c>
      <c r="O25" s="679">
        <v>0.01</v>
      </c>
      <c r="P25" s="681"/>
    </row>
    <row r="26" spans="1:16" x14ac:dyDescent="0.35">
      <c r="A26" s="55"/>
      <c r="B26" s="822" t="s">
        <v>1682</v>
      </c>
      <c r="C26" s="56">
        <v>3549069.8454780001</v>
      </c>
      <c r="D26" s="56"/>
      <c r="E26" s="56">
        <v>1210.8900000000001</v>
      </c>
      <c r="F26" s="56"/>
      <c r="G26" s="56"/>
      <c r="H26" s="56">
        <v>3550280.7354780002</v>
      </c>
      <c r="I26" s="56">
        <v>128638.61599999999</v>
      </c>
      <c r="J26" s="56">
        <v>96.871200000000002</v>
      </c>
      <c r="K26" s="56"/>
      <c r="L26" s="56">
        <v>128735.48719999999</v>
      </c>
      <c r="M26" s="824">
        <v>1609193.59</v>
      </c>
      <c r="N26" s="679">
        <v>7.9100000000000004E-4</v>
      </c>
      <c r="O26" s="679">
        <v>0</v>
      </c>
    </row>
    <row r="27" spans="1:16" x14ac:dyDescent="0.35">
      <c r="A27" s="55"/>
      <c r="B27" s="822" t="s">
        <v>1683</v>
      </c>
      <c r="C27" s="56">
        <v>3125135.37</v>
      </c>
      <c r="D27" s="56"/>
      <c r="E27" s="56">
        <v>3407.42</v>
      </c>
      <c r="F27" s="56"/>
      <c r="G27" s="56"/>
      <c r="H27" s="56">
        <v>3128542.79</v>
      </c>
      <c r="I27" s="56">
        <v>684.08879999999999</v>
      </c>
      <c r="J27" s="56">
        <v>272.59359999999998</v>
      </c>
      <c r="K27" s="56"/>
      <c r="L27" s="56">
        <v>956.68239999999992</v>
      </c>
      <c r="M27" s="824">
        <v>11958.53</v>
      </c>
      <c r="N27" s="679">
        <v>6.0000000000000002E-6</v>
      </c>
      <c r="O27" s="679">
        <v>5.0000000000000001E-3</v>
      </c>
      <c r="P27" s="681"/>
    </row>
    <row r="28" spans="1:16" x14ac:dyDescent="0.35">
      <c r="A28" s="55"/>
      <c r="B28" s="822" t="s">
        <v>1684</v>
      </c>
      <c r="C28" s="56">
        <v>1058690.99382</v>
      </c>
      <c r="D28" s="56"/>
      <c r="E28" s="56">
        <v>11254.24</v>
      </c>
      <c r="F28" s="56"/>
      <c r="G28" s="56"/>
      <c r="H28" s="56">
        <v>1069945.23382</v>
      </c>
      <c r="I28" s="56">
        <v>34434.332799999996</v>
      </c>
      <c r="J28" s="56">
        <v>900.33920000000001</v>
      </c>
      <c r="K28" s="56"/>
      <c r="L28" s="56">
        <v>35334.671999999999</v>
      </c>
      <c r="M28" s="824">
        <v>441683.4</v>
      </c>
      <c r="N28" s="679">
        <v>2.1699999999999999E-4</v>
      </c>
      <c r="O28" s="679">
        <v>7.4999999999999997E-3</v>
      </c>
    </row>
    <row r="29" spans="1:16" x14ac:dyDescent="0.35">
      <c r="A29" s="55"/>
      <c r="B29" s="822" t="s">
        <v>1685</v>
      </c>
      <c r="C29" s="56">
        <v>5000</v>
      </c>
      <c r="D29" s="56"/>
      <c r="E29" s="56">
        <v>0</v>
      </c>
      <c r="F29" s="56"/>
      <c r="G29" s="56"/>
      <c r="H29" s="56">
        <v>5000</v>
      </c>
      <c r="I29" s="56">
        <v>9.4391999999999996</v>
      </c>
      <c r="J29" s="56">
        <v>0</v>
      </c>
      <c r="K29" s="56"/>
      <c r="L29" s="56">
        <v>9.4391999999999996</v>
      </c>
      <c r="M29" s="824">
        <v>117.99</v>
      </c>
      <c r="N29" s="679">
        <v>0</v>
      </c>
      <c r="O29" s="679">
        <v>0</v>
      </c>
    </row>
    <row r="30" spans="1:16" x14ac:dyDescent="0.35">
      <c r="A30" s="55"/>
      <c r="B30" s="822" t="s">
        <v>1686</v>
      </c>
      <c r="C30" s="56">
        <v>0</v>
      </c>
      <c r="D30" s="56"/>
      <c r="E30" s="56">
        <v>0</v>
      </c>
      <c r="F30" s="56"/>
      <c r="G30" s="56"/>
      <c r="H30" s="56">
        <v>0</v>
      </c>
      <c r="I30" s="56">
        <v>0</v>
      </c>
      <c r="J30" s="56">
        <v>0</v>
      </c>
      <c r="K30" s="56"/>
      <c r="L30" s="56">
        <v>0</v>
      </c>
      <c r="M30" s="824">
        <v>0</v>
      </c>
      <c r="N30" s="679">
        <v>0</v>
      </c>
      <c r="O30" s="679">
        <v>0</v>
      </c>
    </row>
    <row r="31" spans="1:16" x14ac:dyDescent="0.35">
      <c r="A31" s="55"/>
      <c r="B31" s="822" t="s">
        <v>1687</v>
      </c>
      <c r="C31" s="56">
        <v>0</v>
      </c>
      <c r="D31" s="56"/>
      <c r="E31" s="56">
        <v>0</v>
      </c>
      <c r="F31" s="56"/>
      <c r="G31" s="56"/>
      <c r="H31" s="56">
        <v>0</v>
      </c>
      <c r="I31" s="56">
        <v>0</v>
      </c>
      <c r="J31" s="56">
        <v>0</v>
      </c>
      <c r="K31" s="56"/>
      <c r="L31" s="56">
        <v>0</v>
      </c>
      <c r="M31" s="824">
        <v>0</v>
      </c>
      <c r="N31" s="679">
        <v>0</v>
      </c>
      <c r="O31" s="679">
        <v>0</v>
      </c>
    </row>
    <row r="32" spans="1:16" x14ac:dyDescent="0.35">
      <c r="A32" s="55"/>
      <c r="B32" s="822" t="s">
        <v>1688</v>
      </c>
      <c r="C32" s="56">
        <v>0</v>
      </c>
      <c r="D32" s="56"/>
      <c r="E32" s="56">
        <v>0</v>
      </c>
      <c r="F32" s="56"/>
      <c r="G32" s="56"/>
      <c r="H32" s="56">
        <v>0</v>
      </c>
      <c r="I32" s="56">
        <v>0</v>
      </c>
      <c r="J32" s="56">
        <v>0</v>
      </c>
      <c r="K32" s="56"/>
      <c r="L32" s="56">
        <v>0</v>
      </c>
      <c r="M32" s="824">
        <v>0</v>
      </c>
      <c r="N32" s="679">
        <v>0</v>
      </c>
      <c r="O32" s="679">
        <v>0.02</v>
      </c>
    </row>
    <row r="33" spans="1:15" x14ac:dyDescent="0.35">
      <c r="A33" s="55"/>
      <c r="B33" s="822" t="s">
        <v>1689</v>
      </c>
      <c r="C33" s="56">
        <v>247677.01</v>
      </c>
      <c r="D33" s="56"/>
      <c r="E33" s="56">
        <v>6003.33</v>
      </c>
      <c r="F33" s="56"/>
      <c r="G33" s="56"/>
      <c r="H33" s="56">
        <v>253680.34</v>
      </c>
      <c r="I33" s="56">
        <v>16366.564</v>
      </c>
      <c r="J33" s="56">
        <v>480.26639999999998</v>
      </c>
      <c r="K33" s="56"/>
      <c r="L33" s="56">
        <v>16846.830399999999</v>
      </c>
      <c r="M33" s="824">
        <v>210585.38</v>
      </c>
      <c r="N33" s="679">
        <v>1.03E-4</v>
      </c>
      <c r="O33" s="679">
        <v>5.0000000000000001E-3</v>
      </c>
    </row>
    <row r="34" spans="1:15" x14ac:dyDescent="0.35">
      <c r="A34" s="55"/>
      <c r="B34" s="822" t="s">
        <v>1690</v>
      </c>
      <c r="C34" s="56">
        <v>0</v>
      </c>
      <c r="D34" s="56"/>
      <c r="E34" s="56">
        <v>0</v>
      </c>
      <c r="F34" s="56"/>
      <c r="G34" s="56"/>
      <c r="H34" s="56">
        <v>0</v>
      </c>
      <c r="I34" s="56">
        <v>0</v>
      </c>
      <c r="J34" s="56">
        <v>0</v>
      </c>
      <c r="K34" s="56"/>
      <c r="L34" s="56">
        <v>0</v>
      </c>
      <c r="M34" s="824">
        <v>0</v>
      </c>
      <c r="N34" s="679">
        <v>0</v>
      </c>
      <c r="O34" s="679">
        <v>0</v>
      </c>
    </row>
    <row r="35" spans="1:15" x14ac:dyDescent="0.35">
      <c r="A35" s="55"/>
      <c r="B35" s="822" t="s">
        <v>1691</v>
      </c>
      <c r="C35" s="56">
        <v>0</v>
      </c>
      <c r="D35" s="56"/>
      <c r="E35" s="56">
        <v>0</v>
      </c>
      <c r="F35" s="56"/>
      <c r="G35" s="56"/>
      <c r="H35" s="56">
        <v>0</v>
      </c>
      <c r="I35" s="56">
        <v>0</v>
      </c>
      <c r="J35" s="56">
        <v>0</v>
      </c>
      <c r="K35" s="56"/>
      <c r="L35" s="56">
        <v>0</v>
      </c>
      <c r="M35" s="824">
        <v>0</v>
      </c>
      <c r="N35" s="679">
        <v>0</v>
      </c>
      <c r="O35" s="679">
        <v>0</v>
      </c>
    </row>
    <row r="36" spans="1:15" x14ac:dyDescent="0.35">
      <c r="A36" s="55"/>
      <c r="B36" s="822" t="s">
        <v>1692</v>
      </c>
      <c r="C36" s="56">
        <v>117879.71</v>
      </c>
      <c r="D36" s="56"/>
      <c r="E36" s="56">
        <v>0</v>
      </c>
      <c r="F36" s="56"/>
      <c r="G36" s="56"/>
      <c r="H36" s="56">
        <v>117879.71</v>
      </c>
      <c r="I36" s="56">
        <v>3184.9895999999999</v>
      </c>
      <c r="J36" s="56">
        <v>0</v>
      </c>
      <c r="K36" s="56"/>
      <c r="L36" s="56">
        <v>3184.9895999999999</v>
      </c>
      <c r="M36" s="824">
        <v>39812.370000000003</v>
      </c>
      <c r="N36" s="679">
        <v>2.0000000000000002E-5</v>
      </c>
      <c r="O36" s="679">
        <v>0</v>
      </c>
    </row>
    <row r="37" spans="1:15" x14ac:dyDescent="0.35">
      <c r="A37" s="55"/>
      <c r="B37" s="822" t="s">
        <v>1693</v>
      </c>
      <c r="C37" s="56">
        <v>0</v>
      </c>
      <c r="D37" s="56"/>
      <c r="E37" s="56">
        <v>0</v>
      </c>
      <c r="F37" s="56"/>
      <c r="G37" s="56"/>
      <c r="H37" s="56">
        <v>0</v>
      </c>
      <c r="I37" s="56">
        <v>0</v>
      </c>
      <c r="J37" s="56">
        <v>0</v>
      </c>
      <c r="K37" s="56"/>
      <c r="L37" s="56">
        <v>0</v>
      </c>
      <c r="M37" s="824">
        <v>0</v>
      </c>
      <c r="N37" s="679">
        <v>0</v>
      </c>
      <c r="O37" s="679">
        <v>0</v>
      </c>
    </row>
    <row r="38" spans="1:15" x14ac:dyDescent="0.35">
      <c r="A38" s="55"/>
      <c r="B38" s="822" t="s">
        <v>1694</v>
      </c>
      <c r="C38" s="56">
        <v>8896279.8837470002</v>
      </c>
      <c r="D38" s="56"/>
      <c r="E38" s="56">
        <v>9024</v>
      </c>
      <c r="F38" s="56"/>
      <c r="G38" s="56"/>
      <c r="H38" s="56">
        <v>8905303.8837470002</v>
      </c>
      <c r="I38" s="56">
        <v>456581.12880000001</v>
      </c>
      <c r="J38" s="56">
        <v>721.92</v>
      </c>
      <c r="K38" s="56"/>
      <c r="L38" s="56">
        <v>457303.04879999999</v>
      </c>
      <c r="M38" s="824">
        <v>5716288.1100000003</v>
      </c>
      <c r="N38" s="679">
        <v>2.8089999999999999E-3</v>
      </c>
      <c r="O38" s="679">
        <v>0</v>
      </c>
    </row>
    <row r="39" spans="1:15" x14ac:dyDescent="0.35">
      <c r="A39" s="55"/>
      <c r="B39" s="822" t="s">
        <v>1695</v>
      </c>
      <c r="C39" s="56">
        <v>4089506.3336900002</v>
      </c>
      <c r="D39" s="56"/>
      <c r="E39" s="56">
        <v>4263.2299999999996</v>
      </c>
      <c r="F39" s="56"/>
      <c r="G39" s="56"/>
      <c r="H39" s="56">
        <v>4093769.5636900002</v>
      </c>
      <c r="I39" s="56">
        <v>270089.66239999997</v>
      </c>
      <c r="J39" s="56">
        <v>341.05840000000001</v>
      </c>
      <c r="K39" s="56"/>
      <c r="L39" s="56">
        <v>270430.72079999995</v>
      </c>
      <c r="M39" s="824">
        <v>3380384.01</v>
      </c>
      <c r="N39" s="679">
        <v>1.6609999999999999E-3</v>
      </c>
      <c r="O39" s="679">
        <v>0</v>
      </c>
    </row>
    <row r="40" spans="1:15" x14ac:dyDescent="0.35">
      <c r="A40" s="55"/>
      <c r="B40" s="822" t="s">
        <v>1696</v>
      </c>
      <c r="C40" s="56">
        <v>3337729.0761750001</v>
      </c>
      <c r="D40" s="56"/>
      <c r="E40" s="56">
        <v>2269.2800000000002</v>
      </c>
      <c r="F40" s="56"/>
      <c r="G40" s="56"/>
      <c r="H40" s="56">
        <v>3339998.3561749998</v>
      </c>
      <c r="I40" s="56">
        <v>267018.32640000002</v>
      </c>
      <c r="J40" s="56">
        <v>181.54239999999999</v>
      </c>
      <c r="K40" s="56"/>
      <c r="L40" s="56">
        <v>267199.8688</v>
      </c>
      <c r="M40" s="824">
        <v>3339998.36</v>
      </c>
      <c r="N40" s="679">
        <v>1.6410000000000001E-3</v>
      </c>
      <c r="O40" s="679">
        <v>5.0000000000000001E-3</v>
      </c>
    </row>
    <row r="41" spans="1:15" x14ac:dyDescent="0.35">
      <c r="A41" s="55"/>
      <c r="B41" s="822" t="s">
        <v>1697</v>
      </c>
      <c r="C41" s="56">
        <v>0</v>
      </c>
      <c r="D41" s="56"/>
      <c r="E41" s="56">
        <v>0</v>
      </c>
      <c r="F41" s="56"/>
      <c r="G41" s="56"/>
      <c r="H41" s="56">
        <v>0</v>
      </c>
      <c r="I41" s="56">
        <v>0</v>
      </c>
      <c r="J41" s="56">
        <v>0</v>
      </c>
      <c r="K41" s="56"/>
      <c r="L41" s="56">
        <v>0</v>
      </c>
      <c r="M41" s="824">
        <v>0</v>
      </c>
      <c r="N41" s="679">
        <v>0</v>
      </c>
      <c r="O41" s="679">
        <v>0</v>
      </c>
    </row>
    <row r="42" spans="1:15" x14ac:dyDescent="0.35">
      <c r="A42" s="55"/>
      <c r="B42" s="822" t="s">
        <v>1698</v>
      </c>
      <c r="C42" s="56">
        <v>368071.19</v>
      </c>
      <c r="D42" s="56"/>
      <c r="E42" s="56">
        <v>1213.5</v>
      </c>
      <c r="F42" s="56"/>
      <c r="G42" s="56"/>
      <c r="H42" s="56">
        <v>369284.69</v>
      </c>
      <c r="I42" s="56">
        <v>10025.285599999999</v>
      </c>
      <c r="J42" s="56">
        <v>97.08</v>
      </c>
      <c r="K42" s="56"/>
      <c r="L42" s="56">
        <v>10122.365599999999</v>
      </c>
      <c r="M42" s="824">
        <v>126529.57</v>
      </c>
      <c r="N42" s="679">
        <v>6.2000000000000003E-5</v>
      </c>
      <c r="O42" s="679">
        <v>0.01</v>
      </c>
    </row>
    <row r="43" spans="1:15" x14ac:dyDescent="0.35">
      <c r="A43" s="55"/>
      <c r="B43" s="822" t="s">
        <v>1699</v>
      </c>
      <c r="C43" s="56">
        <v>7557.18</v>
      </c>
      <c r="D43" s="56"/>
      <c r="E43" s="56">
        <v>0</v>
      </c>
      <c r="F43" s="56"/>
      <c r="G43" s="56"/>
      <c r="H43" s="56">
        <v>7557.18</v>
      </c>
      <c r="I43" s="56">
        <v>417.73680000000002</v>
      </c>
      <c r="J43" s="56">
        <v>0</v>
      </c>
      <c r="K43" s="56"/>
      <c r="L43" s="56">
        <v>417.73680000000002</v>
      </c>
      <c r="M43" s="824">
        <v>5221.71</v>
      </c>
      <c r="N43" s="679">
        <v>3.0000000000000001E-6</v>
      </c>
      <c r="O43" s="679">
        <v>0</v>
      </c>
    </row>
    <row r="44" spans="1:15" x14ac:dyDescent="0.35">
      <c r="A44" s="55"/>
      <c r="B44" s="822" t="s">
        <v>1700</v>
      </c>
      <c r="C44" s="56">
        <v>254765.31</v>
      </c>
      <c r="D44" s="56"/>
      <c r="E44" s="56">
        <v>983.31</v>
      </c>
      <c r="F44" s="56"/>
      <c r="G44" s="56"/>
      <c r="H44" s="56">
        <v>255748.62</v>
      </c>
      <c r="I44" s="56">
        <v>7735.1304</v>
      </c>
      <c r="J44" s="56">
        <v>78.6648</v>
      </c>
      <c r="K44" s="56"/>
      <c r="L44" s="56">
        <v>7813.7951999999996</v>
      </c>
      <c r="M44" s="824">
        <v>97672.44</v>
      </c>
      <c r="N44" s="679">
        <v>4.8000000000000001E-5</v>
      </c>
      <c r="O44" s="679">
        <v>2.5000000000000001E-2</v>
      </c>
    </row>
    <row r="45" spans="1:15" x14ac:dyDescent="0.35">
      <c r="A45" s="55"/>
      <c r="B45" s="822" t="s">
        <v>1701</v>
      </c>
      <c r="C45" s="56">
        <v>0</v>
      </c>
      <c r="D45" s="56"/>
      <c r="E45" s="56">
        <v>0</v>
      </c>
      <c r="F45" s="56"/>
      <c r="G45" s="56"/>
      <c r="H45" s="56">
        <v>0</v>
      </c>
      <c r="I45" s="56">
        <v>0</v>
      </c>
      <c r="J45" s="56">
        <v>0</v>
      </c>
      <c r="K45" s="56"/>
      <c r="L45" s="56">
        <v>0</v>
      </c>
      <c r="M45" s="824">
        <v>0</v>
      </c>
      <c r="N45" s="679">
        <v>0</v>
      </c>
      <c r="O45" s="679">
        <v>0</v>
      </c>
    </row>
    <row r="46" spans="1:15" x14ac:dyDescent="0.35">
      <c r="A46" s="55"/>
      <c r="B46" s="822" t="s">
        <v>1702</v>
      </c>
      <c r="C46" s="56">
        <v>1500</v>
      </c>
      <c r="D46" s="56"/>
      <c r="E46" s="56">
        <v>3.86</v>
      </c>
      <c r="F46" s="56"/>
      <c r="G46" s="56"/>
      <c r="H46" s="56">
        <v>1503.86</v>
      </c>
      <c r="I46" s="56">
        <v>0</v>
      </c>
      <c r="J46" s="56">
        <v>0.30880000000000002</v>
      </c>
      <c r="K46" s="56"/>
      <c r="L46" s="56">
        <v>0.30880000000000002</v>
      </c>
      <c r="M46" s="824">
        <v>3.86</v>
      </c>
      <c r="N46" s="679">
        <v>0</v>
      </c>
      <c r="O46" s="679">
        <v>0</v>
      </c>
    </row>
    <row r="47" spans="1:15" x14ac:dyDescent="0.35">
      <c r="A47" s="55"/>
      <c r="B47" s="822" t="s">
        <v>1703</v>
      </c>
      <c r="C47" s="56">
        <v>60508.39</v>
      </c>
      <c r="D47" s="56"/>
      <c r="E47" s="56">
        <v>0</v>
      </c>
      <c r="F47" s="56"/>
      <c r="G47" s="56"/>
      <c r="H47" s="56">
        <v>60508.39</v>
      </c>
      <c r="I47" s="56">
        <v>992.60080000000005</v>
      </c>
      <c r="J47" s="56">
        <v>0</v>
      </c>
      <c r="K47" s="56"/>
      <c r="L47" s="56">
        <v>992.60080000000005</v>
      </c>
      <c r="M47" s="824">
        <v>12407.51</v>
      </c>
      <c r="N47" s="679">
        <v>6.0000000000000002E-6</v>
      </c>
      <c r="O47" s="679">
        <v>0</v>
      </c>
    </row>
    <row r="48" spans="1:15" x14ac:dyDescent="0.35">
      <c r="A48" s="55"/>
      <c r="B48" s="822" t="s">
        <v>1704</v>
      </c>
      <c r="C48" s="56">
        <v>234125.39</v>
      </c>
      <c r="D48" s="56"/>
      <c r="E48" s="56">
        <v>776.45</v>
      </c>
      <c r="F48" s="56"/>
      <c r="G48" s="56"/>
      <c r="H48" s="56">
        <v>234901.84000000003</v>
      </c>
      <c r="I48" s="56">
        <v>11043.8472</v>
      </c>
      <c r="J48" s="56">
        <v>62.116</v>
      </c>
      <c r="K48" s="56"/>
      <c r="L48" s="56">
        <v>11105.9632</v>
      </c>
      <c r="M48" s="824">
        <v>138824.54</v>
      </c>
      <c r="N48" s="679">
        <v>6.7999999999999999E-5</v>
      </c>
      <c r="O48" s="679">
        <v>0</v>
      </c>
    </row>
    <row r="49" spans="1:15" x14ac:dyDescent="0.35">
      <c r="A49" s="55"/>
      <c r="B49" s="822" t="s">
        <v>1705</v>
      </c>
      <c r="C49" s="56">
        <v>0</v>
      </c>
      <c r="D49" s="56"/>
      <c r="E49" s="56">
        <v>0</v>
      </c>
      <c r="F49" s="56"/>
      <c r="G49" s="56"/>
      <c r="H49" s="56">
        <v>0</v>
      </c>
      <c r="I49" s="56">
        <v>0</v>
      </c>
      <c r="J49" s="56">
        <v>0</v>
      </c>
      <c r="K49" s="56"/>
      <c r="L49" s="56">
        <v>0</v>
      </c>
      <c r="M49" s="824">
        <v>0</v>
      </c>
      <c r="N49" s="679">
        <v>0</v>
      </c>
      <c r="O49" s="679">
        <v>0</v>
      </c>
    </row>
    <row r="50" spans="1:15" x14ac:dyDescent="0.35">
      <c r="A50" s="55"/>
      <c r="B50" s="822" t="s">
        <v>1706</v>
      </c>
      <c r="C50" s="56">
        <v>0</v>
      </c>
      <c r="D50" s="56"/>
      <c r="E50" s="56">
        <v>0</v>
      </c>
      <c r="F50" s="56"/>
      <c r="G50" s="56"/>
      <c r="H50" s="56">
        <v>0</v>
      </c>
      <c r="I50" s="56">
        <v>0</v>
      </c>
      <c r="J50" s="56">
        <v>0</v>
      </c>
      <c r="K50" s="56"/>
      <c r="L50" s="56">
        <v>0</v>
      </c>
      <c r="M50" s="824">
        <v>0</v>
      </c>
      <c r="N50" s="679">
        <v>0</v>
      </c>
      <c r="O50" s="679">
        <v>0</v>
      </c>
    </row>
    <row r="51" spans="1:15" x14ac:dyDescent="0.35">
      <c r="A51" s="55"/>
      <c r="B51" s="822" t="s">
        <v>1707</v>
      </c>
      <c r="C51" s="56">
        <v>1500</v>
      </c>
      <c r="D51" s="56"/>
      <c r="E51" s="56">
        <v>0</v>
      </c>
      <c r="F51" s="56"/>
      <c r="G51" s="56"/>
      <c r="H51" s="56">
        <v>1500</v>
      </c>
      <c r="I51" s="56">
        <v>0</v>
      </c>
      <c r="J51" s="56">
        <v>0</v>
      </c>
      <c r="K51" s="56"/>
      <c r="L51" s="56">
        <v>0</v>
      </c>
      <c r="M51" s="824">
        <v>0</v>
      </c>
      <c r="N51" s="679">
        <v>0</v>
      </c>
      <c r="O51" s="679">
        <v>0</v>
      </c>
    </row>
    <row r="52" spans="1:15" x14ac:dyDescent="0.35">
      <c r="A52" s="55"/>
      <c r="B52" s="823" t="s">
        <v>1708</v>
      </c>
      <c r="C52" s="56">
        <v>54975.93</v>
      </c>
      <c r="D52" s="56"/>
      <c r="E52" s="56">
        <v>62.65</v>
      </c>
      <c r="F52" s="56"/>
      <c r="G52" s="56"/>
      <c r="H52" s="56">
        <v>55038.58</v>
      </c>
      <c r="I52" s="56">
        <v>1685.028</v>
      </c>
      <c r="J52" s="56">
        <v>5.0119999999999996</v>
      </c>
      <c r="K52" s="56"/>
      <c r="L52" s="56">
        <v>1690.04</v>
      </c>
      <c r="M52" s="824">
        <v>21125.5</v>
      </c>
      <c r="N52" s="679">
        <v>1.0000000000000001E-5</v>
      </c>
      <c r="O52" s="679">
        <v>0</v>
      </c>
    </row>
    <row r="53" spans="1:15" x14ac:dyDescent="0.35">
      <c r="A53" s="55"/>
      <c r="B53" s="823" t="s">
        <v>1709</v>
      </c>
      <c r="C53" s="56">
        <v>522725.34</v>
      </c>
      <c r="D53" s="56"/>
      <c r="E53" s="56">
        <v>4436.16</v>
      </c>
      <c r="F53" s="56"/>
      <c r="G53" s="56"/>
      <c r="H53" s="56">
        <v>527161.5</v>
      </c>
      <c r="I53" s="56">
        <v>14965.848</v>
      </c>
      <c r="J53" s="56">
        <v>354.89280000000002</v>
      </c>
      <c r="K53" s="56"/>
      <c r="L53" s="56">
        <v>15320.7408</v>
      </c>
      <c r="M53" s="824">
        <v>191509.26</v>
      </c>
      <c r="N53" s="679">
        <v>9.3999999999999994E-5</v>
      </c>
      <c r="O53" s="679">
        <v>0.02</v>
      </c>
    </row>
    <row r="54" spans="1:15" x14ac:dyDescent="0.35">
      <c r="A54" s="55"/>
      <c r="B54" s="823" t="s">
        <v>1710</v>
      </c>
      <c r="C54" s="56">
        <v>970293.58</v>
      </c>
      <c r="D54" s="56"/>
      <c r="E54" s="56">
        <v>547.71</v>
      </c>
      <c r="F54" s="56"/>
      <c r="G54" s="56"/>
      <c r="H54" s="56">
        <v>970841.28999999992</v>
      </c>
      <c r="I54" s="56">
        <v>35248.034399999997</v>
      </c>
      <c r="J54" s="56">
        <v>43.816800000000001</v>
      </c>
      <c r="K54" s="56"/>
      <c r="L54" s="56">
        <v>35291.851199999997</v>
      </c>
      <c r="M54" s="824">
        <v>441148.14</v>
      </c>
      <c r="N54" s="679">
        <v>2.1699999999999999E-4</v>
      </c>
      <c r="O54" s="679">
        <v>0</v>
      </c>
    </row>
    <row r="55" spans="1:15" x14ac:dyDescent="0.35">
      <c r="A55" s="55"/>
      <c r="B55" s="823" t="s">
        <v>1711</v>
      </c>
      <c r="C55" s="56">
        <v>0</v>
      </c>
      <c r="D55" s="56"/>
      <c r="E55" s="56">
        <v>157.65</v>
      </c>
      <c r="F55" s="56"/>
      <c r="G55" s="56"/>
      <c r="H55" s="56">
        <v>157.65</v>
      </c>
      <c r="I55" s="56">
        <v>0</v>
      </c>
      <c r="J55" s="56">
        <v>12.612</v>
      </c>
      <c r="K55" s="56"/>
      <c r="L55" s="56">
        <v>12.612</v>
      </c>
      <c r="M55" s="824">
        <v>157.65</v>
      </c>
      <c r="N55" s="679">
        <v>0</v>
      </c>
      <c r="O55" s="679">
        <v>0</v>
      </c>
    </row>
    <row r="56" spans="1:15" x14ac:dyDescent="0.35">
      <c r="A56" s="55"/>
      <c r="B56" s="823" t="s">
        <v>1712</v>
      </c>
      <c r="C56" s="56">
        <v>10593.5</v>
      </c>
      <c r="D56" s="56"/>
      <c r="E56" s="56">
        <v>0</v>
      </c>
      <c r="F56" s="56"/>
      <c r="G56" s="56"/>
      <c r="H56" s="56">
        <v>10593.5</v>
      </c>
      <c r="I56" s="56">
        <v>339.34480000000002</v>
      </c>
      <c r="J56" s="56">
        <v>0</v>
      </c>
      <c r="K56" s="56"/>
      <c r="L56" s="56">
        <v>339.34480000000002</v>
      </c>
      <c r="M56" s="824">
        <v>4241.8100000000004</v>
      </c>
      <c r="N56" s="679">
        <v>1.9999999999999999E-6</v>
      </c>
      <c r="O56" s="679">
        <v>0</v>
      </c>
    </row>
    <row r="57" spans="1:15" x14ac:dyDescent="0.35">
      <c r="A57" s="55"/>
      <c r="B57" s="823" t="s">
        <v>1713</v>
      </c>
      <c r="C57" s="56">
        <v>5000</v>
      </c>
      <c r="D57" s="56"/>
      <c r="E57" s="56">
        <v>0</v>
      </c>
      <c r="F57" s="56"/>
      <c r="G57" s="56"/>
      <c r="H57" s="56">
        <v>5000</v>
      </c>
      <c r="I57" s="56">
        <v>11.536799999999999</v>
      </c>
      <c r="J57" s="56">
        <v>0</v>
      </c>
      <c r="K57" s="56"/>
      <c r="L57" s="56">
        <v>11.536799999999999</v>
      </c>
      <c r="M57" s="824">
        <v>144.21</v>
      </c>
      <c r="N57" s="679">
        <v>0</v>
      </c>
      <c r="O57" s="679">
        <v>0</v>
      </c>
    </row>
    <row r="58" spans="1:15" x14ac:dyDescent="0.35">
      <c r="A58" s="55"/>
      <c r="B58" s="823" t="s">
        <v>1714</v>
      </c>
      <c r="C58" s="56">
        <v>2272941.8199999998</v>
      </c>
      <c r="D58" s="56"/>
      <c r="E58" s="56">
        <v>0</v>
      </c>
      <c r="F58" s="56"/>
      <c r="G58" s="56"/>
      <c r="H58" s="56">
        <v>2272941.8199999998</v>
      </c>
      <c r="I58" s="56">
        <v>181281.96160000001</v>
      </c>
      <c r="J58" s="56">
        <v>0</v>
      </c>
      <c r="K58" s="56"/>
      <c r="L58" s="56">
        <v>181281.96160000001</v>
      </c>
      <c r="M58" s="824">
        <v>2266024.52</v>
      </c>
      <c r="N58" s="679">
        <v>1.114E-3</v>
      </c>
      <c r="O58" s="679">
        <v>0</v>
      </c>
    </row>
    <row r="59" spans="1:15" x14ac:dyDescent="0.35">
      <c r="A59" s="55"/>
      <c r="B59" s="823" t="s">
        <v>1715</v>
      </c>
      <c r="C59" s="56">
        <v>44856020.314009003</v>
      </c>
      <c r="D59" s="56"/>
      <c r="E59" s="56">
        <v>2148.2399999999998</v>
      </c>
      <c r="F59" s="56"/>
      <c r="G59" s="56"/>
      <c r="H59" s="56">
        <v>44858168.554009005</v>
      </c>
      <c r="I59" s="56">
        <v>1730831.8663999999</v>
      </c>
      <c r="J59" s="56">
        <v>171.85919999999999</v>
      </c>
      <c r="K59" s="56"/>
      <c r="L59" s="56">
        <v>1731003.7256</v>
      </c>
      <c r="M59" s="824">
        <v>21637546.57</v>
      </c>
      <c r="N59" s="679">
        <v>1.0633E-2</v>
      </c>
      <c r="O59" s="679">
        <v>0</v>
      </c>
    </row>
    <row r="60" spans="1:15" x14ac:dyDescent="0.35">
      <c r="A60" s="55"/>
      <c r="B60" s="823" t="s">
        <v>1716</v>
      </c>
      <c r="C60" s="56">
        <v>573769.19999999995</v>
      </c>
      <c r="D60" s="56"/>
      <c r="E60" s="56">
        <v>29828.9</v>
      </c>
      <c r="F60" s="56"/>
      <c r="G60" s="56"/>
      <c r="H60" s="56">
        <v>603598.1</v>
      </c>
      <c r="I60" s="56">
        <v>15995.227199999999</v>
      </c>
      <c r="J60" s="56">
        <v>2386.3119999999999</v>
      </c>
      <c r="K60" s="56"/>
      <c r="L60" s="56">
        <v>18381.539199999999</v>
      </c>
      <c r="M60" s="825">
        <v>229769.24</v>
      </c>
      <c r="N60" s="679">
        <v>1.13E-4</v>
      </c>
      <c r="O60" s="679">
        <v>0</v>
      </c>
    </row>
    <row r="61" spans="1:15" x14ac:dyDescent="0.35">
      <c r="A61" s="55"/>
      <c r="B61" s="823" t="s">
        <v>1717</v>
      </c>
      <c r="C61" s="56">
        <v>0</v>
      </c>
      <c r="D61" s="56"/>
      <c r="E61" s="56">
        <v>0</v>
      </c>
      <c r="F61" s="56"/>
      <c r="G61" s="56"/>
      <c r="H61" s="56">
        <v>0</v>
      </c>
      <c r="I61" s="56">
        <v>0</v>
      </c>
      <c r="J61" s="56">
        <v>0</v>
      </c>
      <c r="K61" s="56"/>
      <c r="L61" s="56">
        <v>0</v>
      </c>
      <c r="M61" s="824">
        <v>0</v>
      </c>
      <c r="N61" s="679">
        <v>0</v>
      </c>
      <c r="O61" s="679">
        <v>0</v>
      </c>
    </row>
    <row r="62" spans="1:15" x14ac:dyDescent="0.35">
      <c r="A62" s="55"/>
      <c r="B62" s="823" t="s">
        <v>1718</v>
      </c>
      <c r="C62" s="56">
        <v>0</v>
      </c>
      <c r="D62" s="56"/>
      <c r="E62" s="56">
        <v>0.27</v>
      </c>
      <c r="F62" s="56"/>
      <c r="G62" s="56"/>
      <c r="H62" s="56">
        <v>0.27</v>
      </c>
      <c r="I62" s="56">
        <v>0</v>
      </c>
      <c r="J62" s="56">
        <v>2.1600000000000001E-2</v>
      </c>
      <c r="K62" s="56"/>
      <c r="L62" s="56">
        <v>2.1600000000000001E-2</v>
      </c>
      <c r="M62" s="824">
        <v>0.27</v>
      </c>
      <c r="N62" s="679">
        <v>0</v>
      </c>
      <c r="O62" s="679">
        <v>0</v>
      </c>
    </row>
    <row r="63" spans="1:15" x14ac:dyDescent="0.35">
      <c r="A63" s="51" t="s">
        <v>181</v>
      </c>
      <c r="B63" s="57" t="s">
        <v>45</v>
      </c>
      <c r="C63" s="56">
        <v>3842249173.3997564</v>
      </c>
      <c r="D63" s="56"/>
      <c r="E63" s="56">
        <v>383338.09</v>
      </c>
      <c r="F63" s="56"/>
      <c r="G63" s="56"/>
      <c r="H63" s="56">
        <v>3842632511.4897561</v>
      </c>
      <c r="I63" s="56">
        <v>162760096.13520002</v>
      </c>
      <c r="J63" s="56">
        <v>30667.047200000001</v>
      </c>
      <c r="K63" s="56"/>
      <c r="L63" s="56">
        <v>162790763.18239999</v>
      </c>
      <c r="M63" s="56">
        <v>2034884539.7799997</v>
      </c>
      <c r="N63" s="826">
        <v>0.99999799999999983</v>
      </c>
      <c r="O63" s="58"/>
    </row>
  </sheetData>
  <mergeCells count="8">
    <mergeCell ref="N7:N9"/>
    <mergeCell ref="O7:O9"/>
    <mergeCell ref="C7:D8"/>
    <mergeCell ref="E7:F8"/>
    <mergeCell ref="G7:G9"/>
    <mergeCell ref="H7:H9"/>
    <mergeCell ref="I7:L8"/>
    <mergeCell ref="M7:M9"/>
  </mergeCells>
  <conditionalFormatting sqref="C10:M10">
    <cfRule type="cellIs" dxfId="9" priority="1" stopIfTrue="1" operator="lessThan">
      <formula>0</formula>
    </cfRule>
  </conditionalFormatting>
  <conditionalFormatting sqref="C11:O63">
    <cfRule type="cellIs" dxfId="8" priority="4"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323F-6D42-4257-89CA-BD7290CB0A6F}">
  <sheetPr codeName="Sheet27"/>
  <dimension ref="B1:D9"/>
  <sheetViews>
    <sheetView topLeftCell="B1" workbookViewId="0">
      <selection activeCell="D9" sqref="D9"/>
    </sheetView>
  </sheetViews>
  <sheetFormatPr defaultColWidth="9.1796875" defaultRowHeight="14.5" x14ac:dyDescent="0.35"/>
  <cols>
    <col min="1" max="1" width="0" style="1" hidden="1" customWidth="1"/>
    <col min="2" max="2" width="9.1796875" style="1"/>
    <col min="3" max="3" width="55.26953125" style="1" customWidth="1"/>
    <col min="4" max="4" width="22" style="1" customWidth="1"/>
    <col min="5" max="5" width="44" style="1" bestFit="1" customWidth="1"/>
    <col min="6" max="6" width="26.54296875" style="1" customWidth="1"/>
    <col min="7" max="7" width="44" style="1" bestFit="1" customWidth="1"/>
    <col min="8" max="8" width="16.54296875" style="1" customWidth="1"/>
    <col min="9" max="9" width="25.81640625" style="1" bestFit="1" customWidth="1"/>
    <col min="10" max="10" width="14" style="1" customWidth="1"/>
    <col min="11" max="11" width="25.81640625" style="1" bestFit="1" customWidth="1"/>
    <col min="12" max="16384" width="9.1796875" style="1"/>
  </cols>
  <sheetData>
    <row r="1" spans="2:4" ht="18.5" x14ac:dyDescent="0.45">
      <c r="C1" s="43"/>
    </row>
    <row r="3" spans="2:4" ht="18.5" x14ac:dyDescent="0.45">
      <c r="B3" s="43" t="s">
        <v>155</v>
      </c>
    </row>
    <row r="6" spans="2:4" x14ac:dyDescent="0.35">
      <c r="D6" s="59" t="s">
        <v>7</v>
      </c>
    </row>
    <row r="7" spans="2:4" x14ac:dyDescent="0.35">
      <c r="B7" s="60">
        <v>1</v>
      </c>
      <c r="C7" s="61" t="s">
        <v>53</v>
      </c>
      <c r="D7" s="687">
        <v>2325774188.1329999</v>
      </c>
    </row>
    <row r="8" spans="2:4" x14ac:dyDescent="0.35">
      <c r="B8" s="60">
        <v>2</v>
      </c>
      <c r="C8" s="61" t="s">
        <v>182</v>
      </c>
      <c r="D8" s="680">
        <v>9.816000000000203E-3</v>
      </c>
    </row>
    <row r="9" spans="2:4" x14ac:dyDescent="0.35">
      <c r="B9" s="60">
        <v>3</v>
      </c>
      <c r="C9" s="61" t="s">
        <v>183</v>
      </c>
      <c r="D9" s="687">
        <v>22829799.430714</v>
      </c>
    </row>
  </sheetData>
  <conditionalFormatting sqref="D7:D9">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8FC-53AA-4EE1-BC38-AD48F3D18699}">
  <sheetPr codeName="Sheet29">
    <pageSetUpPr fitToPage="1"/>
  </sheetPr>
  <dimension ref="B2:F21"/>
  <sheetViews>
    <sheetView workbookViewId="0">
      <selection activeCell="D21" sqref="D21"/>
    </sheetView>
  </sheetViews>
  <sheetFormatPr defaultColWidth="9.1796875" defaultRowHeight="14.5" x14ac:dyDescent="0.35"/>
  <cols>
    <col min="1" max="2" width="9.1796875" style="1"/>
    <col min="3" max="3" width="63.1796875" style="1" customWidth="1"/>
    <col min="4" max="4" width="17.81640625" style="1" customWidth="1"/>
    <col min="5" max="16384" width="9.1796875" style="1"/>
  </cols>
  <sheetData>
    <row r="2" spans="2:6" ht="18.75" customHeight="1" x14ac:dyDescent="0.45">
      <c r="B2" s="148" t="s">
        <v>478</v>
      </c>
      <c r="C2" s="149"/>
      <c r="D2" s="149"/>
    </row>
    <row r="3" spans="2:6" ht="15" customHeight="1" x14ac:dyDescent="0.35">
      <c r="B3" s="149"/>
      <c r="C3" s="149"/>
      <c r="D3" s="149"/>
    </row>
    <row r="5" spans="2:6" x14ac:dyDescent="0.35">
      <c r="B5" s="27"/>
      <c r="C5" s="27"/>
      <c r="D5" s="150" t="s">
        <v>7</v>
      </c>
    </row>
    <row r="6" spans="2:6" x14ac:dyDescent="0.35">
      <c r="B6" s="27"/>
      <c r="C6" s="27"/>
      <c r="D6" s="75" t="s">
        <v>482</v>
      </c>
    </row>
    <row r="7" spans="2:6" x14ac:dyDescent="0.35">
      <c r="B7" s="151">
        <v>1</v>
      </c>
      <c r="C7" s="20" t="s">
        <v>483</v>
      </c>
      <c r="D7" s="786">
        <v>6307315305.1200008</v>
      </c>
      <c r="E7" s="153"/>
      <c r="F7" s="24"/>
    </row>
    <row r="8" spans="2:6" ht="29" x14ac:dyDescent="0.35">
      <c r="B8" s="19">
        <v>2</v>
      </c>
      <c r="C8" s="20" t="s">
        <v>484</v>
      </c>
      <c r="D8" s="786">
        <v>0</v>
      </c>
      <c r="E8" s="153"/>
      <c r="F8" s="24"/>
    </row>
    <row r="9" spans="2:6" ht="29" x14ac:dyDescent="0.35">
      <c r="B9" s="19">
        <v>3</v>
      </c>
      <c r="C9" s="20" t="s">
        <v>485</v>
      </c>
      <c r="D9" s="688">
        <v>0</v>
      </c>
    </row>
    <row r="10" spans="2:6" ht="29" x14ac:dyDescent="0.35">
      <c r="B10" s="19">
        <v>4</v>
      </c>
      <c r="C10" s="44" t="s">
        <v>486</v>
      </c>
      <c r="D10" s="688">
        <v>0</v>
      </c>
    </row>
    <row r="11" spans="2:6" ht="46.5" customHeight="1" x14ac:dyDescent="0.35">
      <c r="B11" s="19">
        <v>5</v>
      </c>
      <c r="C11" s="6" t="s">
        <v>487</v>
      </c>
      <c r="D11" s="688">
        <v>0</v>
      </c>
    </row>
    <row r="12" spans="2:6" ht="29" x14ac:dyDescent="0.35">
      <c r="B12" s="19">
        <v>6</v>
      </c>
      <c r="C12" s="20" t="s">
        <v>488</v>
      </c>
      <c r="D12" s="688">
        <v>0</v>
      </c>
    </row>
    <row r="13" spans="2:6" x14ac:dyDescent="0.35">
      <c r="B13" s="19">
        <v>7</v>
      </c>
      <c r="C13" s="20" t="s">
        <v>489</v>
      </c>
      <c r="D13" s="688">
        <v>0</v>
      </c>
    </row>
    <row r="14" spans="2:6" x14ac:dyDescent="0.35">
      <c r="B14" s="19">
        <v>8</v>
      </c>
      <c r="C14" s="20" t="s">
        <v>490</v>
      </c>
      <c r="D14" s="688">
        <v>8622346.5</v>
      </c>
    </row>
    <row r="15" spans="2:6" x14ac:dyDescent="0.35">
      <c r="B15" s="19">
        <v>9</v>
      </c>
      <c r="C15" s="20" t="s">
        <v>491</v>
      </c>
      <c r="D15" s="688">
        <v>49394.46</v>
      </c>
    </row>
    <row r="16" spans="2:6" ht="29" x14ac:dyDescent="0.35">
      <c r="B16" s="19">
        <v>10</v>
      </c>
      <c r="C16" s="20" t="s">
        <v>492</v>
      </c>
      <c r="D16" s="688">
        <v>122060336.97400001</v>
      </c>
    </row>
    <row r="17" spans="2:4" ht="29" x14ac:dyDescent="0.35">
      <c r="B17" s="19">
        <v>11</v>
      </c>
      <c r="C17" s="6" t="s">
        <v>493</v>
      </c>
      <c r="D17" s="688">
        <v>0</v>
      </c>
    </row>
    <row r="18" spans="2:4" ht="29" x14ac:dyDescent="0.35">
      <c r="B18" s="19" t="s">
        <v>494</v>
      </c>
      <c r="C18" s="6" t="s">
        <v>495</v>
      </c>
      <c r="D18" s="688">
        <v>0</v>
      </c>
    </row>
    <row r="19" spans="2:4" ht="29" x14ac:dyDescent="0.35">
      <c r="B19" s="19" t="s">
        <v>496</v>
      </c>
      <c r="C19" s="6" t="s">
        <v>497</v>
      </c>
      <c r="D19" s="688">
        <v>0</v>
      </c>
    </row>
    <row r="20" spans="2:4" x14ac:dyDescent="0.35">
      <c r="B20" s="19">
        <v>12</v>
      </c>
      <c r="C20" s="20" t="s">
        <v>498</v>
      </c>
      <c r="D20" s="688">
        <f>D21-SUM(D7:D19)</f>
        <v>-146883449.96200085</v>
      </c>
    </row>
    <row r="21" spans="2:4" x14ac:dyDescent="0.35">
      <c r="B21" s="19">
        <v>13</v>
      </c>
      <c r="C21" s="137" t="s">
        <v>499</v>
      </c>
      <c r="D21" s="688">
        <f>'EU LR2'!D54</f>
        <v>6291163933.092</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C0FE-35FE-4C4C-BAC0-58F3A696D68F}">
  <sheetPr codeName="Sheet30">
    <pageSetUpPr fitToPage="1"/>
  </sheetPr>
  <dimension ref="A2:M72"/>
  <sheetViews>
    <sheetView topLeftCell="A49" workbookViewId="0">
      <selection activeCell="D60" sqref="D60"/>
    </sheetView>
  </sheetViews>
  <sheetFormatPr defaultColWidth="9.1796875" defaultRowHeight="14.5" x14ac:dyDescent="0.35"/>
  <cols>
    <col min="1" max="1" width="9.1796875" style="1"/>
    <col min="2" max="2" width="8.54296875" style="87" customWidth="1"/>
    <col min="3" max="3" width="71.81640625" style="1" customWidth="1"/>
    <col min="4" max="4" width="17.1796875" style="1" customWidth="1"/>
    <col min="5" max="5" width="17.54296875" style="1" customWidth="1"/>
    <col min="6" max="7" width="11.453125" style="1" bestFit="1" customWidth="1"/>
    <col min="8" max="16384" width="9.1796875" style="1"/>
  </cols>
  <sheetData>
    <row r="2" spans="1:5" ht="18.5" x14ac:dyDescent="0.45">
      <c r="A2" s="157"/>
      <c r="B2" s="148" t="s">
        <v>479</v>
      </c>
    </row>
    <row r="4" spans="1:5" x14ac:dyDescent="0.35">
      <c r="C4" s="158"/>
      <c r="D4" s="1064" t="s">
        <v>500</v>
      </c>
      <c r="E4" s="1064"/>
    </row>
    <row r="5" spans="1:5" x14ac:dyDescent="0.35">
      <c r="B5" s="1065"/>
      <c r="C5" s="1066"/>
      <c r="D5" s="142" t="s">
        <v>7</v>
      </c>
      <c r="E5" s="142" t="s">
        <v>8</v>
      </c>
    </row>
    <row r="6" spans="1:5" x14ac:dyDescent="0.35">
      <c r="B6" s="1067"/>
      <c r="C6" s="1068"/>
      <c r="D6" s="142" t="s">
        <v>2028</v>
      </c>
      <c r="E6" s="142" t="s">
        <v>2029</v>
      </c>
    </row>
    <row r="7" spans="1:5" x14ac:dyDescent="0.35">
      <c r="B7" s="1061" t="s">
        <v>501</v>
      </c>
      <c r="C7" s="1062"/>
      <c r="D7" s="1062"/>
      <c r="E7" s="1063"/>
    </row>
    <row r="8" spans="1:5" x14ac:dyDescent="0.35">
      <c r="B8" s="142">
        <v>1</v>
      </c>
      <c r="C8" s="6" t="s">
        <v>502</v>
      </c>
      <c r="D8" s="688">
        <v>6159813234.3780003</v>
      </c>
      <c r="E8" s="688">
        <v>5949062593.4799995</v>
      </c>
    </row>
    <row r="9" spans="1:5" ht="29" x14ac:dyDescent="0.35">
      <c r="B9" s="78">
        <v>2</v>
      </c>
      <c r="C9" s="6" t="s">
        <v>503</v>
      </c>
      <c r="D9" s="688">
        <v>0</v>
      </c>
      <c r="E9" s="688">
        <v>0</v>
      </c>
    </row>
    <row r="10" spans="1:5" ht="29" x14ac:dyDescent="0.35">
      <c r="B10" s="78">
        <v>3</v>
      </c>
      <c r="C10" s="6" t="s">
        <v>504</v>
      </c>
      <c r="D10" s="688">
        <v>0</v>
      </c>
      <c r="E10" s="688">
        <v>0</v>
      </c>
    </row>
    <row r="11" spans="1:5" ht="29" x14ac:dyDescent="0.35">
      <c r="B11" s="78">
        <v>4</v>
      </c>
      <c r="C11" s="6" t="s">
        <v>505</v>
      </c>
      <c r="D11" s="688">
        <v>0</v>
      </c>
      <c r="E11" s="688">
        <v>0</v>
      </c>
    </row>
    <row r="12" spans="1:5" x14ac:dyDescent="0.35">
      <c r="B12" s="78">
        <v>5</v>
      </c>
      <c r="C12" s="159" t="s">
        <v>506</v>
      </c>
      <c r="D12" s="688">
        <v>0</v>
      </c>
      <c r="E12" s="688">
        <v>0</v>
      </c>
    </row>
    <row r="13" spans="1:5" x14ac:dyDescent="0.35">
      <c r="B13" s="142">
        <v>6</v>
      </c>
      <c r="C13" s="6" t="s">
        <v>507</v>
      </c>
      <c r="D13" s="688">
        <v>0</v>
      </c>
      <c r="E13" s="688">
        <v>0</v>
      </c>
    </row>
    <row r="14" spans="1:5" x14ac:dyDescent="0.35">
      <c r="B14" s="160">
        <v>7</v>
      </c>
      <c r="C14" s="161" t="s">
        <v>508</v>
      </c>
      <c r="D14" s="689">
        <f>SUM(D8:D13)</f>
        <v>6159813234.3780003</v>
      </c>
      <c r="E14" s="689">
        <f>SUM(E8:E13)</f>
        <v>5949062593.4799995</v>
      </c>
    </row>
    <row r="15" spans="1:5" x14ac:dyDescent="0.35">
      <c r="B15" s="1061" t="s">
        <v>509</v>
      </c>
      <c r="C15" s="1062"/>
      <c r="D15" s="1062"/>
      <c r="E15" s="1063"/>
    </row>
    <row r="16" spans="1:5" ht="29" x14ac:dyDescent="0.35">
      <c r="B16" s="5">
        <v>8</v>
      </c>
      <c r="C16" s="162" t="s">
        <v>510</v>
      </c>
      <c r="D16" s="688">
        <v>0</v>
      </c>
      <c r="E16" s="688">
        <v>0</v>
      </c>
    </row>
    <row r="17" spans="2:7" ht="29" x14ac:dyDescent="0.35">
      <c r="B17" s="5" t="s">
        <v>511</v>
      </c>
      <c r="C17" s="163" t="s">
        <v>512</v>
      </c>
      <c r="D17" s="688">
        <v>0</v>
      </c>
      <c r="E17" s="688">
        <v>0</v>
      </c>
    </row>
    <row r="18" spans="2:7" ht="29" x14ac:dyDescent="0.35">
      <c r="B18" s="5">
        <v>9</v>
      </c>
      <c r="C18" s="6" t="s">
        <v>513</v>
      </c>
      <c r="D18" s="688">
        <v>0</v>
      </c>
      <c r="E18" s="688">
        <v>0</v>
      </c>
    </row>
    <row r="19" spans="2:7" ht="29" x14ac:dyDescent="0.35">
      <c r="B19" s="5" t="s">
        <v>437</v>
      </c>
      <c r="C19" s="164" t="s">
        <v>514</v>
      </c>
      <c r="D19" s="688">
        <v>0</v>
      </c>
      <c r="E19" s="688">
        <v>0</v>
      </c>
      <c r="F19" s="681"/>
      <c r="G19" s="681"/>
    </row>
    <row r="20" spans="2:7" x14ac:dyDescent="0.35">
      <c r="B20" s="5" t="s">
        <v>439</v>
      </c>
      <c r="C20" s="164" t="s">
        <v>515</v>
      </c>
      <c r="D20" s="688">
        <v>9240967.2799999993</v>
      </c>
      <c r="E20" s="681">
        <v>9804060.2599999998</v>
      </c>
    </row>
    <row r="21" spans="2:7" x14ac:dyDescent="0.35">
      <c r="B21" s="165">
        <v>10</v>
      </c>
      <c r="C21" s="136" t="s">
        <v>516</v>
      </c>
      <c r="D21" s="688">
        <v>0</v>
      </c>
      <c r="E21" s="688">
        <v>0</v>
      </c>
    </row>
    <row r="22" spans="2:7" ht="29" x14ac:dyDescent="0.35">
      <c r="B22" s="165" t="s">
        <v>517</v>
      </c>
      <c r="C22" s="7" t="s">
        <v>518</v>
      </c>
      <c r="D22" s="688">
        <v>0</v>
      </c>
      <c r="E22" s="688">
        <v>0</v>
      </c>
    </row>
    <row r="23" spans="2:7" x14ac:dyDescent="0.35">
      <c r="B23" s="165" t="s">
        <v>519</v>
      </c>
      <c r="C23" s="166" t="s">
        <v>520</v>
      </c>
      <c r="D23" s="688">
        <v>0</v>
      </c>
      <c r="E23" s="688">
        <v>0</v>
      </c>
    </row>
    <row r="24" spans="2:7" x14ac:dyDescent="0.35">
      <c r="B24" s="5">
        <v>11</v>
      </c>
      <c r="C24" s="6" t="s">
        <v>521</v>
      </c>
      <c r="D24" s="688">
        <v>0</v>
      </c>
      <c r="E24" s="688">
        <v>0</v>
      </c>
    </row>
    <row r="25" spans="2:7" ht="29" x14ac:dyDescent="0.35">
      <c r="B25" s="5">
        <v>12</v>
      </c>
      <c r="C25" s="6" t="s">
        <v>522</v>
      </c>
      <c r="D25" s="688">
        <v>0</v>
      </c>
      <c r="E25" s="688">
        <v>0</v>
      </c>
    </row>
    <row r="26" spans="2:7" x14ac:dyDescent="0.35">
      <c r="B26" s="167">
        <v>13</v>
      </c>
      <c r="C26" s="168" t="s">
        <v>523</v>
      </c>
      <c r="D26" s="689">
        <f>SUM(D16:D25)</f>
        <v>9240967.2799999993</v>
      </c>
      <c r="E26" s="689">
        <f>SUM(E16:E25)</f>
        <v>9804060.2599999998</v>
      </c>
    </row>
    <row r="27" spans="2:7" x14ac:dyDescent="0.35">
      <c r="B27" s="1069" t="s">
        <v>524</v>
      </c>
      <c r="C27" s="1070"/>
      <c r="D27" s="1070"/>
      <c r="E27" s="1071"/>
    </row>
    <row r="28" spans="2:7" ht="29" x14ac:dyDescent="0.35">
      <c r="B28" s="142">
        <v>14</v>
      </c>
      <c r="C28" s="6" t="s">
        <v>525</v>
      </c>
      <c r="D28" s="688">
        <v>0</v>
      </c>
      <c r="E28" s="688">
        <v>0</v>
      </c>
    </row>
    <row r="29" spans="2:7" x14ac:dyDescent="0.35">
      <c r="B29" s="142">
        <v>15</v>
      </c>
      <c r="C29" s="6" t="s">
        <v>526</v>
      </c>
      <c r="D29" s="688">
        <v>49394.46</v>
      </c>
      <c r="E29" s="688">
        <v>161053.74</v>
      </c>
    </row>
    <row r="30" spans="2:7" x14ac:dyDescent="0.35">
      <c r="B30" s="142">
        <v>16</v>
      </c>
      <c r="C30" s="6" t="s">
        <v>527</v>
      </c>
      <c r="D30" s="688">
        <v>0</v>
      </c>
      <c r="E30" s="688">
        <v>0</v>
      </c>
    </row>
    <row r="31" spans="2:7" ht="29" x14ac:dyDescent="0.35">
      <c r="B31" s="5" t="s">
        <v>528</v>
      </c>
      <c r="C31" s="6" t="s">
        <v>529</v>
      </c>
      <c r="D31" s="688">
        <v>0</v>
      </c>
      <c r="E31" s="688">
        <v>0</v>
      </c>
    </row>
    <row r="32" spans="2:7" x14ac:dyDescent="0.35">
      <c r="B32" s="5">
        <v>17</v>
      </c>
      <c r="C32" s="6" t="s">
        <v>530</v>
      </c>
      <c r="D32" s="688">
        <v>0</v>
      </c>
      <c r="E32" s="688">
        <v>0</v>
      </c>
    </row>
    <row r="33" spans="2:5" x14ac:dyDescent="0.35">
      <c r="B33" s="5" t="s">
        <v>531</v>
      </c>
      <c r="C33" s="6" t="s">
        <v>532</v>
      </c>
      <c r="D33" s="688">
        <v>0</v>
      </c>
      <c r="E33" s="688">
        <v>0</v>
      </c>
    </row>
    <row r="34" spans="2:5" x14ac:dyDescent="0.35">
      <c r="B34" s="167">
        <v>18</v>
      </c>
      <c r="C34" s="168" t="s">
        <v>533</v>
      </c>
      <c r="D34" s="689">
        <f>SUM(D28:D33)</f>
        <v>49394.46</v>
      </c>
      <c r="E34" s="689">
        <f>SUM(E28:E33)</f>
        <v>161053.74</v>
      </c>
    </row>
    <row r="35" spans="2:5" x14ac:dyDescent="0.35">
      <c r="B35" s="1061" t="s">
        <v>534</v>
      </c>
      <c r="C35" s="1062"/>
      <c r="D35" s="1062"/>
      <c r="E35" s="1063"/>
    </row>
    <row r="36" spans="2:5" x14ac:dyDescent="0.35">
      <c r="B36" s="142">
        <v>19</v>
      </c>
      <c r="C36" s="6" t="s">
        <v>535</v>
      </c>
      <c r="D36" s="688">
        <v>0</v>
      </c>
      <c r="E36" s="688">
        <v>0</v>
      </c>
    </row>
    <row r="37" spans="2:5" x14ac:dyDescent="0.35">
      <c r="B37" s="142">
        <v>20</v>
      </c>
      <c r="C37" s="6" t="s">
        <v>536</v>
      </c>
      <c r="D37" s="688">
        <f>D39-D36-D38</f>
        <v>122060336.97400001</v>
      </c>
      <c r="E37" s="688">
        <f>E39-E36-E38</f>
        <v>140980751.148</v>
      </c>
    </row>
    <row r="38" spans="2:5" ht="29" x14ac:dyDescent="0.35">
      <c r="B38" s="142">
        <v>21</v>
      </c>
      <c r="C38" s="44" t="s">
        <v>537</v>
      </c>
      <c r="D38" s="688">
        <v>0</v>
      </c>
      <c r="E38" s="688">
        <v>0</v>
      </c>
    </row>
    <row r="39" spans="2:5" x14ac:dyDescent="0.35">
      <c r="B39" s="167">
        <v>22</v>
      </c>
      <c r="C39" s="168" t="s">
        <v>538</v>
      </c>
      <c r="D39" s="689">
        <v>122060336.97400001</v>
      </c>
      <c r="E39" s="689">
        <v>140980751.148</v>
      </c>
    </row>
    <row r="40" spans="2:5" x14ac:dyDescent="0.35">
      <c r="B40" s="1055" t="s">
        <v>539</v>
      </c>
      <c r="C40" s="1056"/>
      <c r="D40" s="1056"/>
      <c r="E40" s="1057"/>
    </row>
    <row r="41" spans="2:5" ht="29" x14ac:dyDescent="0.35">
      <c r="B41" s="5" t="s">
        <v>540</v>
      </c>
      <c r="C41" s="6" t="s">
        <v>541</v>
      </c>
      <c r="D41" s="688">
        <v>0</v>
      </c>
      <c r="E41" s="688">
        <v>0</v>
      </c>
    </row>
    <row r="42" spans="2:5" ht="29" x14ac:dyDescent="0.35">
      <c r="B42" s="5" t="s">
        <v>542</v>
      </c>
      <c r="C42" s="6" t="s">
        <v>543</v>
      </c>
      <c r="D42" s="688">
        <v>0</v>
      </c>
      <c r="E42" s="688">
        <v>0</v>
      </c>
    </row>
    <row r="43" spans="2:5" ht="29" x14ac:dyDescent="0.35">
      <c r="B43" s="170" t="s">
        <v>544</v>
      </c>
      <c r="C43" s="163" t="s">
        <v>545</v>
      </c>
      <c r="D43" s="688">
        <v>0</v>
      </c>
      <c r="E43" s="688">
        <v>0</v>
      </c>
    </row>
    <row r="44" spans="2:5" x14ac:dyDescent="0.35">
      <c r="B44" s="170" t="s">
        <v>546</v>
      </c>
      <c r="C44" s="163" t="s">
        <v>547</v>
      </c>
      <c r="D44" s="688">
        <v>0</v>
      </c>
      <c r="E44" s="688">
        <v>0</v>
      </c>
    </row>
    <row r="45" spans="2:5" ht="29" x14ac:dyDescent="0.35">
      <c r="B45" s="170" t="s">
        <v>548</v>
      </c>
      <c r="C45" s="171" t="s">
        <v>549</v>
      </c>
      <c r="D45" s="688">
        <v>0</v>
      </c>
      <c r="E45" s="688">
        <v>0</v>
      </c>
    </row>
    <row r="46" spans="2:5" x14ac:dyDescent="0.35">
      <c r="B46" s="170" t="s">
        <v>550</v>
      </c>
      <c r="C46" s="163" t="s">
        <v>551</v>
      </c>
      <c r="D46" s="688">
        <v>0</v>
      </c>
      <c r="E46" s="688">
        <v>0</v>
      </c>
    </row>
    <row r="47" spans="2:5" x14ac:dyDescent="0.35">
      <c r="B47" s="170" t="s">
        <v>552</v>
      </c>
      <c r="C47" s="163" t="s">
        <v>553</v>
      </c>
      <c r="D47" s="688">
        <v>0</v>
      </c>
      <c r="E47" s="688">
        <v>0</v>
      </c>
    </row>
    <row r="48" spans="2:5" ht="29" x14ac:dyDescent="0.35">
      <c r="B48" s="170" t="s">
        <v>554</v>
      </c>
      <c r="C48" s="163" t="s">
        <v>555</v>
      </c>
      <c r="D48" s="688">
        <v>0</v>
      </c>
      <c r="E48" s="688">
        <v>0</v>
      </c>
    </row>
    <row r="49" spans="2:5" ht="29" x14ac:dyDescent="0.35">
      <c r="B49" s="170" t="s">
        <v>556</v>
      </c>
      <c r="C49" s="163" t="s">
        <v>557</v>
      </c>
      <c r="D49" s="688">
        <v>0</v>
      </c>
      <c r="E49" s="688">
        <v>0</v>
      </c>
    </row>
    <row r="50" spans="2:5" x14ac:dyDescent="0.35">
      <c r="B50" s="170" t="s">
        <v>558</v>
      </c>
      <c r="C50" s="163" t="s">
        <v>559</v>
      </c>
      <c r="D50" s="688">
        <v>0</v>
      </c>
      <c r="E50" s="688">
        <v>0</v>
      </c>
    </row>
    <row r="51" spans="2:5" x14ac:dyDescent="0.35">
      <c r="B51" s="172" t="s">
        <v>560</v>
      </c>
      <c r="C51" s="173" t="s">
        <v>561</v>
      </c>
      <c r="D51" s="696">
        <f>SUM(D41:D50)</f>
        <v>0</v>
      </c>
      <c r="E51" s="696">
        <f>SUM(E41:E50)</f>
        <v>0</v>
      </c>
    </row>
    <row r="52" spans="2:5" x14ac:dyDescent="0.35">
      <c r="B52" s="1058" t="s">
        <v>562</v>
      </c>
      <c r="C52" s="1059"/>
      <c r="D52" s="1059"/>
      <c r="E52" s="1060"/>
    </row>
    <row r="53" spans="2:5" x14ac:dyDescent="0.35">
      <c r="B53" s="142">
        <v>23</v>
      </c>
      <c r="C53" s="174" t="s">
        <v>382</v>
      </c>
      <c r="D53" s="688">
        <v>477655584.12521672</v>
      </c>
      <c r="E53" s="688">
        <v>420624819.50999999</v>
      </c>
    </row>
    <row r="54" spans="2:5" x14ac:dyDescent="0.35">
      <c r="B54" s="175">
        <v>24</v>
      </c>
      <c r="C54" s="176" t="s">
        <v>563</v>
      </c>
      <c r="D54" s="690">
        <f>SUM(D14+D26+D34+D39+D51)</f>
        <v>6291163933.092</v>
      </c>
      <c r="E54" s="690">
        <f>SUM(E14+E26+E34+E39+E51)</f>
        <v>6100008458.6279993</v>
      </c>
    </row>
    <row r="55" spans="2:5" x14ac:dyDescent="0.35">
      <c r="B55" s="1058" t="s">
        <v>80</v>
      </c>
      <c r="C55" s="1059"/>
      <c r="D55" s="1059"/>
      <c r="E55" s="1060"/>
    </row>
    <row r="56" spans="2:5" x14ac:dyDescent="0.35">
      <c r="B56" s="142">
        <v>25</v>
      </c>
      <c r="C56" s="27" t="s">
        <v>564</v>
      </c>
      <c r="D56" s="691">
        <f>D53/D54</f>
        <v>7.5924835086987968E-2</v>
      </c>
      <c r="E56" s="691">
        <f>E53/E54</f>
        <v>6.8954792827386674E-2</v>
      </c>
    </row>
    <row r="57" spans="2:5" ht="29" x14ac:dyDescent="0.35">
      <c r="B57" s="5" t="s">
        <v>565</v>
      </c>
      <c r="C57" s="6" t="s">
        <v>566</v>
      </c>
      <c r="D57" s="692">
        <f>D56</f>
        <v>7.5924835086987968E-2</v>
      </c>
      <c r="E57" s="692">
        <f>E56</f>
        <v>6.8954792827386674E-2</v>
      </c>
    </row>
    <row r="58" spans="2:5" ht="29" x14ac:dyDescent="0.35">
      <c r="B58" s="5" t="s">
        <v>567</v>
      </c>
      <c r="C58" s="44" t="s">
        <v>568</v>
      </c>
      <c r="D58" s="691">
        <f>D53/(D54-'EU LR1'!D10)</f>
        <v>7.5924835086987968E-2</v>
      </c>
      <c r="E58" s="691">
        <f>E53/(E54-'EU LR1'!E10)</f>
        <v>6.8954792827386674E-2</v>
      </c>
    </row>
    <row r="59" spans="2:5" x14ac:dyDescent="0.35">
      <c r="B59" s="5">
        <v>26</v>
      </c>
      <c r="C59" s="6" t="s">
        <v>569</v>
      </c>
      <c r="D59" s="693">
        <v>0.03</v>
      </c>
      <c r="E59" s="693">
        <v>0.03</v>
      </c>
    </row>
    <row r="60" spans="2:5" x14ac:dyDescent="0.35">
      <c r="B60" s="5" t="s">
        <v>570</v>
      </c>
      <c r="C60" s="6" t="s">
        <v>85</v>
      </c>
      <c r="D60" s="694">
        <v>0</v>
      </c>
      <c r="E60" s="694">
        <v>0</v>
      </c>
    </row>
    <row r="61" spans="2:5" x14ac:dyDescent="0.35">
      <c r="B61" s="5" t="s">
        <v>571</v>
      </c>
      <c r="C61" s="6" t="s">
        <v>572</v>
      </c>
      <c r="D61" s="694">
        <v>0</v>
      </c>
      <c r="E61" s="694">
        <v>0</v>
      </c>
    </row>
    <row r="62" spans="2:5" x14ac:dyDescent="0.35">
      <c r="B62" s="5">
        <v>27</v>
      </c>
      <c r="C62" s="44" t="s">
        <v>91</v>
      </c>
      <c r="D62" s="694">
        <v>0</v>
      </c>
      <c r="E62" s="694">
        <v>0</v>
      </c>
    </row>
    <row r="63" spans="2:5" x14ac:dyDescent="0.35">
      <c r="B63" s="15" t="s">
        <v>573</v>
      </c>
      <c r="C63" s="44" t="s">
        <v>93</v>
      </c>
      <c r="D63" s="693">
        <f>D59+D60+D62</f>
        <v>0.03</v>
      </c>
      <c r="E63" s="693">
        <f>E59+E60+E62</f>
        <v>0.03</v>
      </c>
    </row>
    <row r="64" spans="2:5" x14ac:dyDescent="0.35">
      <c r="B64" s="1055" t="s">
        <v>574</v>
      </c>
      <c r="C64" s="1056"/>
      <c r="D64" s="1056"/>
      <c r="E64" s="1057"/>
    </row>
    <row r="65" spans="2:13" x14ac:dyDescent="0.35">
      <c r="B65" s="15" t="s">
        <v>575</v>
      </c>
      <c r="C65" s="44" t="s">
        <v>576</v>
      </c>
      <c r="D65" s="154" t="s">
        <v>1719</v>
      </c>
      <c r="E65" s="154" t="s">
        <v>1719</v>
      </c>
      <c r="M65" s="12"/>
    </row>
    <row r="66" spans="2:13" x14ac:dyDescent="0.35">
      <c r="B66" s="1058" t="s">
        <v>577</v>
      </c>
      <c r="C66" s="1059"/>
      <c r="D66" s="1059"/>
      <c r="E66" s="1060"/>
    </row>
    <row r="67" spans="2:13" ht="43.5" x14ac:dyDescent="0.35">
      <c r="B67" s="5">
        <v>28</v>
      </c>
      <c r="C67" s="6" t="s">
        <v>578</v>
      </c>
      <c r="D67" s="155"/>
      <c r="E67" s="152"/>
      <c r="M67" s="153"/>
    </row>
    <row r="68" spans="2:13" ht="43.5" x14ac:dyDescent="0.35">
      <c r="B68" s="5">
        <v>29</v>
      </c>
      <c r="C68" s="6" t="s">
        <v>579</v>
      </c>
      <c r="D68" s="155"/>
      <c r="E68" s="152"/>
      <c r="M68" s="153"/>
    </row>
    <row r="69" spans="2:13" ht="58" x14ac:dyDescent="0.35">
      <c r="B69" s="15">
        <v>30</v>
      </c>
      <c r="C69" s="44" t="s">
        <v>580</v>
      </c>
      <c r="D69" s="154"/>
      <c r="E69" s="156"/>
      <c r="M69" s="12"/>
    </row>
    <row r="70" spans="2:13" ht="58" x14ac:dyDescent="0.35">
      <c r="B70" s="15" t="s">
        <v>581</v>
      </c>
      <c r="C70" s="44" t="s">
        <v>582</v>
      </c>
      <c r="D70" s="154"/>
      <c r="E70" s="156"/>
      <c r="M70" s="12"/>
    </row>
    <row r="71" spans="2:13" ht="58" x14ac:dyDescent="0.35">
      <c r="B71" s="5">
        <v>31</v>
      </c>
      <c r="C71" s="6" t="s">
        <v>583</v>
      </c>
      <c r="D71" s="155"/>
      <c r="E71" s="152"/>
      <c r="M71" s="153"/>
    </row>
    <row r="72" spans="2:13" ht="58" x14ac:dyDescent="0.35">
      <c r="B72" s="5" t="s">
        <v>584</v>
      </c>
      <c r="C72" s="6" t="s">
        <v>585</v>
      </c>
      <c r="D72" s="155"/>
      <c r="E72" s="152"/>
      <c r="M72" s="153"/>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C2D8-2925-4880-9E30-360BCC7FCF06}">
  <sheetPr codeName="Sheet31"/>
  <dimension ref="B2:D17"/>
  <sheetViews>
    <sheetView workbookViewId="0">
      <selection activeCell="D14" sqref="D14"/>
    </sheetView>
  </sheetViews>
  <sheetFormatPr defaultColWidth="9.1796875" defaultRowHeight="14.5" x14ac:dyDescent="0.35"/>
  <cols>
    <col min="1" max="2" width="9.1796875" style="1"/>
    <col min="3" max="3" width="51.453125" style="1" customWidth="1"/>
    <col min="4" max="4" width="34.81640625" style="1" customWidth="1"/>
    <col min="5" max="16384" width="9.1796875" style="1"/>
  </cols>
  <sheetData>
    <row r="2" spans="2:4" ht="18.75" customHeight="1" x14ac:dyDescent="0.35">
      <c r="B2" s="1072" t="s">
        <v>480</v>
      </c>
      <c r="C2" s="1072"/>
      <c r="D2" s="1072"/>
    </row>
    <row r="3" spans="2:4" x14ac:dyDescent="0.35">
      <c r="B3" s="1072"/>
      <c r="C3" s="1072"/>
      <c r="D3" s="1072"/>
    </row>
    <row r="4" spans="2:4" x14ac:dyDescent="0.35">
      <c r="D4" s="39" t="s">
        <v>7</v>
      </c>
    </row>
    <row r="5" spans="2:4" x14ac:dyDescent="0.35">
      <c r="B5" s="27"/>
      <c r="C5" s="27"/>
      <c r="D5" s="177" t="s">
        <v>500</v>
      </c>
    </row>
    <row r="6" spans="2:4" ht="29" x14ac:dyDescent="0.35">
      <c r="B6" s="178" t="s">
        <v>586</v>
      </c>
      <c r="C6" s="178" t="s">
        <v>587</v>
      </c>
      <c r="D6" s="687">
        <f>SUM(D7:D8)</f>
        <v>6158365009.5999994</v>
      </c>
    </row>
    <row r="7" spans="2:4" x14ac:dyDescent="0.35">
      <c r="B7" s="162" t="s">
        <v>588</v>
      </c>
      <c r="C7" s="179" t="s">
        <v>589</v>
      </c>
      <c r="D7" s="687">
        <v>386818.43</v>
      </c>
    </row>
    <row r="8" spans="2:4" x14ac:dyDescent="0.35">
      <c r="B8" s="162" t="s">
        <v>590</v>
      </c>
      <c r="C8" s="179" t="s">
        <v>591</v>
      </c>
      <c r="D8" s="687">
        <f>SUM(D9:D17)</f>
        <v>6157978191.1699991</v>
      </c>
    </row>
    <row r="9" spans="2:4" x14ac:dyDescent="0.35">
      <c r="B9" s="162" t="s">
        <v>592</v>
      </c>
      <c r="C9" s="179" t="s">
        <v>593</v>
      </c>
      <c r="D9" s="687">
        <v>1871650.29</v>
      </c>
    </row>
    <row r="10" spans="2:4" x14ac:dyDescent="0.35">
      <c r="B10" s="162" t="s">
        <v>594</v>
      </c>
      <c r="C10" s="179" t="s">
        <v>595</v>
      </c>
      <c r="D10" s="687">
        <v>2883275425.5599999</v>
      </c>
    </row>
    <row r="11" spans="2:4" ht="29" x14ac:dyDescent="0.35">
      <c r="B11" s="162" t="s">
        <v>596</v>
      </c>
      <c r="C11" s="180" t="s">
        <v>597</v>
      </c>
      <c r="D11" s="687">
        <v>73175263.489999995</v>
      </c>
    </row>
    <row r="12" spans="2:4" x14ac:dyDescent="0.35">
      <c r="B12" s="162" t="s">
        <v>598</v>
      </c>
      <c r="C12" s="179" t="s">
        <v>599</v>
      </c>
      <c r="D12" s="687">
        <v>60380326.640000001</v>
      </c>
    </row>
    <row r="13" spans="2:4" x14ac:dyDescent="0.35">
      <c r="B13" s="162" t="s">
        <v>600</v>
      </c>
      <c r="C13" s="179" t="s">
        <v>601</v>
      </c>
      <c r="D13" s="687">
        <v>1496104642</v>
      </c>
    </row>
    <row r="14" spans="2:4" x14ac:dyDescent="0.35">
      <c r="B14" s="162" t="s">
        <v>602</v>
      </c>
      <c r="C14" s="179" t="s">
        <v>603</v>
      </c>
      <c r="D14" s="687">
        <v>331249457.74000001</v>
      </c>
    </row>
    <row r="15" spans="2:4" x14ac:dyDescent="0.35">
      <c r="B15" s="162" t="s">
        <v>604</v>
      </c>
      <c r="C15" s="180" t="s">
        <v>605</v>
      </c>
      <c r="D15" s="687">
        <v>1264814639.8900001</v>
      </c>
    </row>
    <row r="16" spans="2:4" x14ac:dyDescent="0.35">
      <c r="B16" s="162" t="s">
        <v>606</v>
      </c>
      <c r="C16" s="179" t="s">
        <v>607</v>
      </c>
      <c r="D16" s="687">
        <v>6718827.6200000001</v>
      </c>
    </row>
    <row r="17" spans="2:4" ht="29" x14ac:dyDescent="0.35">
      <c r="B17" s="162" t="s">
        <v>608</v>
      </c>
      <c r="C17" s="179" t="s">
        <v>609</v>
      </c>
      <c r="D17" s="687">
        <v>40387957.939999998</v>
      </c>
    </row>
  </sheetData>
  <mergeCells count="1">
    <mergeCell ref="B2:D3"/>
  </mergeCells>
  <conditionalFormatting sqref="D6:D17">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B767-FDD3-490A-9D12-633315D54DA1}">
  <sheetPr codeName="Sheet32"/>
  <dimension ref="A1:D9"/>
  <sheetViews>
    <sheetView workbookViewId="0"/>
  </sheetViews>
  <sheetFormatPr defaultColWidth="9.1796875" defaultRowHeight="14.5" x14ac:dyDescent="0.35"/>
  <cols>
    <col min="1" max="2" width="9.1796875" style="1"/>
    <col min="3" max="3" width="55.81640625" style="1" customWidth="1"/>
    <col min="4" max="4" width="15.54296875" style="1" customWidth="1"/>
    <col min="5" max="16384" width="9.1796875" style="1"/>
  </cols>
  <sheetData>
    <row r="1" spans="1:4" x14ac:dyDescent="0.35">
      <c r="A1" s="181"/>
    </row>
    <row r="2" spans="1:4" ht="18.5" x14ac:dyDescent="0.35">
      <c r="B2" s="182" t="s">
        <v>481</v>
      </c>
    </row>
    <row r="6" spans="1:4" x14ac:dyDescent="0.35">
      <c r="B6" s="27"/>
      <c r="C6" s="1073"/>
      <c r="D6" s="183" t="s">
        <v>7</v>
      </c>
    </row>
    <row r="7" spans="1:4" x14ac:dyDescent="0.35">
      <c r="B7" s="184" t="s">
        <v>610</v>
      </c>
      <c r="C7" s="1073"/>
      <c r="D7" s="162" t="s">
        <v>115</v>
      </c>
    </row>
    <row r="8" spans="1:4" ht="29" x14ac:dyDescent="0.35">
      <c r="B8" s="41" t="s">
        <v>117</v>
      </c>
      <c r="C8" s="185" t="s">
        <v>611</v>
      </c>
      <c r="D8" s="27"/>
    </row>
    <row r="9" spans="1:4" ht="34.5" customHeight="1" x14ac:dyDescent="0.35">
      <c r="B9" s="41" t="s">
        <v>118</v>
      </c>
      <c r="C9" s="162" t="s">
        <v>612</v>
      </c>
      <c r="D9" s="27"/>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E4DC-E335-48EB-A38C-C6F2AD832BB0}">
  <sheetPr codeName="Sheet34">
    <pageSetUpPr fitToPage="1"/>
  </sheetPr>
  <dimension ref="B2:D23"/>
  <sheetViews>
    <sheetView workbookViewId="0"/>
  </sheetViews>
  <sheetFormatPr defaultColWidth="9.1796875" defaultRowHeight="14.5" x14ac:dyDescent="0.35"/>
  <cols>
    <col min="1" max="1" width="6.54296875" style="1" customWidth="1"/>
    <col min="2" max="2" width="9.1796875" style="1"/>
    <col min="3" max="3" width="85.54296875" style="1" customWidth="1"/>
    <col min="4" max="4" width="28" style="1" customWidth="1"/>
    <col min="5" max="16384" width="9.1796875" style="1"/>
  </cols>
  <sheetData>
    <row r="2" spans="2:4" ht="18.5" x14ac:dyDescent="0.35">
      <c r="B2" s="186" t="s">
        <v>613</v>
      </c>
    </row>
    <row r="3" spans="2:4" ht="15.5" x14ac:dyDescent="0.35">
      <c r="B3" s="187" t="s">
        <v>617</v>
      </c>
    </row>
    <row r="4" spans="2:4" x14ac:dyDescent="0.35">
      <c r="D4" s="87"/>
    </row>
    <row r="5" spans="2:4" ht="29" x14ac:dyDescent="0.35">
      <c r="B5" s="15" t="s">
        <v>114</v>
      </c>
      <c r="C5" s="1003" t="s">
        <v>123</v>
      </c>
      <c r="D5" s="1003"/>
    </row>
    <row r="6" spans="2:4" ht="31" x14ac:dyDescent="0.35">
      <c r="B6" s="15" t="s">
        <v>117</v>
      </c>
      <c r="C6" s="188" t="s">
        <v>618</v>
      </c>
      <c r="D6" s="188"/>
    </row>
    <row r="7" spans="2:4" ht="31" x14ac:dyDescent="0.35">
      <c r="B7" s="15" t="s">
        <v>118</v>
      </c>
      <c r="C7" s="188" t="s">
        <v>619</v>
      </c>
      <c r="D7" s="188"/>
    </row>
    <row r="8" spans="2:4" ht="31" x14ac:dyDescent="0.35">
      <c r="B8" s="142" t="s">
        <v>148</v>
      </c>
      <c r="C8" s="188" t="s">
        <v>620</v>
      </c>
      <c r="D8" s="188"/>
    </row>
    <row r="9" spans="2:4" ht="15.5" x14ac:dyDescent="0.35">
      <c r="B9" s="15" t="s">
        <v>133</v>
      </c>
      <c r="C9" s="188" t="s">
        <v>621</v>
      </c>
      <c r="D9" s="188"/>
    </row>
    <row r="10" spans="2:4" ht="31" x14ac:dyDescent="0.35">
      <c r="B10" s="142" t="s">
        <v>135</v>
      </c>
      <c r="C10" s="188" t="s">
        <v>622</v>
      </c>
      <c r="D10" s="188"/>
    </row>
    <row r="11" spans="2:4" ht="15.5" x14ac:dyDescent="0.35">
      <c r="B11" s="15" t="s">
        <v>138</v>
      </c>
      <c r="C11" s="188" t="s">
        <v>623</v>
      </c>
      <c r="D11" s="188"/>
    </row>
    <row r="12" spans="2:4" ht="15.5" x14ac:dyDescent="0.35">
      <c r="B12" s="15" t="s">
        <v>141</v>
      </c>
      <c r="C12" s="188" t="s">
        <v>624</v>
      </c>
      <c r="D12" s="188"/>
    </row>
    <row r="13" spans="2:4" ht="62" x14ac:dyDescent="0.35">
      <c r="B13" s="15" t="s">
        <v>285</v>
      </c>
      <c r="C13" s="188" t="s">
        <v>625</v>
      </c>
      <c r="D13" s="188"/>
    </row>
    <row r="14" spans="2:4" ht="124" x14ac:dyDescent="0.35">
      <c r="B14" s="1003" t="s">
        <v>334</v>
      </c>
      <c r="C14" s="189" t="s">
        <v>626</v>
      </c>
      <c r="D14" s="1074"/>
    </row>
    <row r="15" spans="2:4" ht="31" x14ac:dyDescent="0.35">
      <c r="B15" s="1003"/>
      <c r="C15" s="189" t="s">
        <v>627</v>
      </c>
      <c r="D15" s="1074"/>
    </row>
    <row r="16" spans="2:4" ht="46.5" x14ac:dyDescent="0.35">
      <c r="B16" s="1003"/>
      <c r="C16" s="189" t="s">
        <v>628</v>
      </c>
      <c r="D16" s="1074"/>
    </row>
    <row r="17" spans="2:4" ht="46.5" x14ac:dyDescent="0.35">
      <c r="B17" s="1003"/>
      <c r="C17" s="189" t="s">
        <v>629</v>
      </c>
      <c r="D17" s="1074"/>
    </row>
    <row r="18" spans="2:4" ht="31" x14ac:dyDescent="0.35">
      <c r="B18" s="1003"/>
      <c r="C18" s="189" t="s">
        <v>630</v>
      </c>
      <c r="D18" s="1074"/>
    </row>
    <row r="19" spans="2:4" x14ac:dyDescent="0.35">
      <c r="B19" s="129"/>
    </row>
    <row r="20" spans="2:4" x14ac:dyDescent="0.35">
      <c r="B20" s="130"/>
    </row>
    <row r="21" spans="2:4" x14ac:dyDescent="0.35">
      <c r="B21" s="130"/>
    </row>
    <row r="22" spans="2:4" x14ac:dyDescent="0.35">
      <c r="B22" s="129"/>
    </row>
    <row r="23" spans="2:4" x14ac:dyDescent="0.35">
      <c r="B23" s="129"/>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79" orientation="landscape" r:id="rId1"/>
  <headerFooter>
    <oddHeader>&amp;CEN
Annex XIII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FBA4-2193-4E1E-8792-7B80E2ADDA45}">
  <sheetPr codeName="Sheet35"/>
  <dimension ref="A2:K48"/>
  <sheetViews>
    <sheetView workbookViewId="0">
      <selection activeCell="H11" sqref="H11"/>
    </sheetView>
  </sheetViews>
  <sheetFormatPr defaultColWidth="9.1796875" defaultRowHeight="14.5" x14ac:dyDescent="0.35"/>
  <cols>
    <col min="1" max="1" width="6.453125" style="1" customWidth="1"/>
    <col min="2" max="2" width="10.26953125" style="1" customWidth="1"/>
    <col min="3" max="3" width="26.54296875" style="3" customWidth="1"/>
    <col min="4" max="7" width="12.26953125" style="3" bestFit="1" customWidth="1"/>
    <col min="8" max="8" width="13.54296875" style="3" bestFit="1" customWidth="1"/>
    <col min="9" max="9" width="12.26953125" style="3" customWidth="1"/>
    <col min="10" max="10" width="12.1796875" style="3" customWidth="1"/>
    <col min="11" max="11" width="12.7265625" style="3" customWidth="1"/>
    <col min="12" max="16384" width="9.1796875" style="1"/>
  </cols>
  <sheetData>
    <row r="2" spans="1:11" ht="18.5" x14ac:dyDescent="0.35">
      <c r="B2" s="186" t="s">
        <v>614</v>
      </c>
    </row>
    <row r="3" spans="1:11" ht="15.5" x14ac:dyDescent="0.35">
      <c r="A3" s="190"/>
    </row>
    <row r="4" spans="1:11" ht="29" x14ac:dyDescent="0.35">
      <c r="A4" s="190"/>
      <c r="C4" s="732" t="s">
        <v>631</v>
      </c>
    </row>
    <row r="5" spans="1:11" ht="15.5" x14ac:dyDescent="0.35">
      <c r="A5" s="190"/>
      <c r="C5" s="733"/>
    </row>
    <row r="6" spans="1:11" x14ac:dyDescent="0.35">
      <c r="B6" s="191"/>
      <c r="D6" s="142" t="s">
        <v>7</v>
      </c>
      <c r="E6" s="142" t="s">
        <v>8</v>
      </c>
      <c r="F6" s="142" t="s">
        <v>9</v>
      </c>
      <c r="G6" s="142" t="s">
        <v>46</v>
      </c>
      <c r="H6" s="142" t="s">
        <v>47</v>
      </c>
      <c r="I6" s="142" t="s">
        <v>156</v>
      </c>
      <c r="J6" s="142" t="s">
        <v>157</v>
      </c>
      <c r="K6" s="142" t="s">
        <v>158</v>
      </c>
    </row>
    <row r="7" spans="1:11" x14ac:dyDescent="0.35">
      <c r="D7" s="1089" t="s">
        <v>632</v>
      </c>
      <c r="E7" s="1089"/>
      <c r="F7" s="1089"/>
      <c r="G7" s="1089"/>
      <c r="H7" s="1090" t="s">
        <v>633</v>
      </c>
      <c r="I7" s="1091"/>
      <c r="J7" s="1091"/>
      <c r="K7" s="1092"/>
    </row>
    <row r="8" spans="1:11" ht="29" x14ac:dyDescent="0.35">
      <c r="B8" s="27" t="s">
        <v>634</v>
      </c>
      <c r="C8" s="732" t="s">
        <v>635</v>
      </c>
      <c r="D8" s="5" t="s">
        <v>2028</v>
      </c>
      <c r="E8" s="5" t="s">
        <v>2029</v>
      </c>
      <c r="F8" s="5" t="s">
        <v>1786</v>
      </c>
      <c r="G8" s="5" t="s">
        <v>1785</v>
      </c>
      <c r="H8" s="5" t="s">
        <v>2028</v>
      </c>
      <c r="I8" s="5" t="s">
        <v>2029</v>
      </c>
      <c r="J8" s="5" t="s">
        <v>1786</v>
      </c>
      <c r="K8" s="5" t="s">
        <v>1785</v>
      </c>
    </row>
    <row r="9" spans="1:11" ht="29" hidden="1" x14ac:dyDescent="0.35">
      <c r="B9" s="27" t="s">
        <v>636</v>
      </c>
      <c r="C9" s="732" t="s">
        <v>637</v>
      </c>
      <c r="D9" s="732"/>
      <c r="E9" s="732"/>
      <c r="F9" s="732"/>
      <c r="G9" s="732"/>
      <c r="H9" s="732"/>
      <c r="I9" s="732"/>
      <c r="J9" s="732"/>
      <c r="K9" s="732"/>
    </row>
    <row r="10" spans="1:11" ht="15" customHeight="1" x14ac:dyDescent="0.35">
      <c r="B10" s="1093" t="s">
        <v>638</v>
      </c>
      <c r="C10" s="1094"/>
      <c r="D10" s="1094"/>
      <c r="E10" s="1094"/>
      <c r="F10" s="1094"/>
      <c r="G10" s="1094"/>
      <c r="H10" s="1094"/>
      <c r="I10" s="1094"/>
      <c r="J10" s="1094"/>
      <c r="K10" s="1095"/>
    </row>
    <row r="11" spans="1:11" ht="29" x14ac:dyDescent="0.35">
      <c r="B11" s="165">
        <v>1</v>
      </c>
      <c r="C11" s="732" t="s">
        <v>639</v>
      </c>
      <c r="D11" s="1086"/>
      <c r="E11" s="1086"/>
      <c r="F11" s="1086"/>
      <c r="G11" s="1086"/>
      <c r="H11" s="731">
        <v>2780131066.6501999</v>
      </c>
      <c r="I11" s="731">
        <v>2707927604.8249002</v>
      </c>
      <c r="J11" s="731">
        <v>2690650181.6844001</v>
      </c>
      <c r="K11" s="731">
        <v>2935392597.1323004</v>
      </c>
    </row>
    <row r="12" spans="1:11" ht="15" customHeight="1" x14ac:dyDescent="0.35">
      <c r="B12" s="1093" t="s">
        <v>640</v>
      </c>
      <c r="C12" s="1094"/>
      <c r="D12" s="1094"/>
      <c r="E12" s="1094"/>
      <c r="F12" s="1094"/>
      <c r="G12" s="1094"/>
      <c r="H12" s="1094"/>
      <c r="I12" s="1094"/>
      <c r="J12" s="1094"/>
      <c r="K12" s="1095"/>
    </row>
    <row r="13" spans="1:11" ht="43.5" x14ac:dyDescent="0.35">
      <c r="B13" s="165">
        <v>2</v>
      </c>
      <c r="C13" s="732" t="s">
        <v>641</v>
      </c>
      <c r="D13" s="731">
        <v>2752499950.8300014</v>
      </c>
      <c r="E13" s="731">
        <v>2396196169.8499994</v>
      </c>
      <c r="F13" s="731">
        <v>2403571877.0999999</v>
      </c>
      <c r="G13" s="731">
        <v>2335743310.6600003</v>
      </c>
      <c r="H13" s="731">
        <v>162126803.4905</v>
      </c>
      <c r="I13" s="731">
        <v>165989328.18650001</v>
      </c>
      <c r="J13" s="731">
        <v>181111995.17750001</v>
      </c>
      <c r="K13" s="731">
        <v>184951222.92000002</v>
      </c>
    </row>
    <row r="14" spans="1:11" x14ac:dyDescent="0.35">
      <c r="B14" s="165">
        <v>3</v>
      </c>
      <c r="C14" s="734" t="s">
        <v>642</v>
      </c>
      <c r="D14" s="731">
        <v>1352034211.53</v>
      </c>
      <c r="E14" s="731">
        <v>1410762561.27</v>
      </c>
      <c r="F14" s="731">
        <v>1455721692.71</v>
      </c>
      <c r="G14" s="731">
        <v>1431726866.6600001</v>
      </c>
      <c r="H14" s="731">
        <v>67601710.576499999</v>
      </c>
      <c r="I14" s="731">
        <v>70538128.063500002</v>
      </c>
      <c r="J14" s="731">
        <v>72786084.635499999</v>
      </c>
      <c r="K14" s="731">
        <v>71586343.333000004</v>
      </c>
    </row>
    <row r="15" spans="1:11" x14ac:dyDescent="0.35">
      <c r="B15" s="165">
        <v>4</v>
      </c>
      <c r="C15" s="734" t="s">
        <v>643</v>
      </c>
      <c r="D15" s="731">
        <v>752407159.88999999</v>
      </c>
      <c r="E15" s="731">
        <v>771600083.55999994</v>
      </c>
      <c r="F15" s="731">
        <v>867660034.19000006</v>
      </c>
      <c r="G15" s="731">
        <v>904016444</v>
      </c>
      <c r="H15" s="731">
        <v>94525092.914000005</v>
      </c>
      <c r="I15" s="731">
        <v>95451200.122999996</v>
      </c>
      <c r="J15" s="731">
        <v>108325910.542</v>
      </c>
      <c r="K15" s="731">
        <v>113364879.58700001</v>
      </c>
    </row>
    <row r="16" spans="1:11" x14ac:dyDescent="0.35">
      <c r="B16" s="165">
        <v>5</v>
      </c>
      <c r="C16" s="732" t="s">
        <v>644</v>
      </c>
      <c r="D16" s="731">
        <v>2015090340.3500001</v>
      </c>
      <c r="E16" s="731">
        <v>2263773897.23</v>
      </c>
      <c r="F16" s="731">
        <v>2353150581.0500002</v>
      </c>
      <c r="G16" s="731">
        <v>2732003409.9299998</v>
      </c>
      <c r="H16" s="731">
        <v>1526921492.8340001</v>
      </c>
      <c r="I16" s="731">
        <v>1668633266.529</v>
      </c>
      <c r="J16" s="731">
        <v>1723252725.2070003</v>
      </c>
      <c r="K16" s="731">
        <v>1857117693.0089998</v>
      </c>
    </row>
    <row r="17" spans="2:11" ht="43.5" x14ac:dyDescent="0.35">
      <c r="B17" s="165">
        <v>6</v>
      </c>
      <c r="C17" s="734" t="s">
        <v>645</v>
      </c>
      <c r="D17" s="731">
        <v>85790041.359999999</v>
      </c>
      <c r="E17" s="731">
        <v>199489305.66</v>
      </c>
      <c r="F17" s="731">
        <v>231874373.38</v>
      </c>
      <c r="G17" s="731">
        <v>437654494.06</v>
      </c>
      <c r="H17" s="731">
        <v>20326160.287999999</v>
      </c>
      <c r="I17" s="731">
        <v>48504256.740999997</v>
      </c>
      <c r="J17" s="731">
        <v>56392632.943000004</v>
      </c>
      <c r="K17" s="731">
        <v>107812195.375</v>
      </c>
    </row>
    <row r="18" spans="2:11" ht="29" x14ac:dyDescent="0.35">
      <c r="B18" s="165">
        <v>7</v>
      </c>
      <c r="C18" s="734" t="s">
        <v>646</v>
      </c>
      <c r="D18" s="731">
        <v>1929300298.9900002</v>
      </c>
      <c r="E18" s="731">
        <v>2064284591.5700002</v>
      </c>
      <c r="F18" s="731">
        <v>2121276207.6700001</v>
      </c>
      <c r="G18" s="731">
        <v>2294348915.8699999</v>
      </c>
      <c r="H18" s="731">
        <v>1506595332.546</v>
      </c>
      <c r="I18" s="731">
        <v>1620129009.7880001</v>
      </c>
      <c r="J18" s="731">
        <v>1666860092.2640002</v>
      </c>
      <c r="K18" s="731">
        <v>1749305497.6339998</v>
      </c>
    </row>
    <row r="19" spans="2:11" x14ac:dyDescent="0.35">
      <c r="B19" s="165">
        <v>8</v>
      </c>
      <c r="C19" s="734" t="s">
        <v>647</v>
      </c>
      <c r="D19" s="731">
        <v>0</v>
      </c>
      <c r="E19" s="731">
        <v>0</v>
      </c>
      <c r="F19" s="731">
        <v>0</v>
      </c>
      <c r="G19" s="731">
        <v>0</v>
      </c>
      <c r="H19" s="731">
        <v>0</v>
      </c>
      <c r="I19" s="731">
        <v>0</v>
      </c>
      <c r="J19" s="731">
        <v>0</v>
      </c>
      <c r="K19" s="731">
        <v>0</v>
      </c>
    </row>
    <row r="20" spans="2:11" x14ac:dyDescent="0.35">
      <c r="B20" s="165">
        <v>9</v>
      </c>
      <c r="C20" s="734" t="s">
        <v>648</v>
      </c>
      <c r="D20" s="1088"/>
      <c r="E20" s="1088"/>
      <c r="F20" s="1088"/>
      <c r="G20" s="1088"/>
      <c r="H20" s="735"/>
      <c r="I20" s="735"/>
      <c r="J20" s="735"/>
      <c r="K20" s="735"/>
    </row>
    <row r="21" spans="2:11" x14ac:dyDescent="0.35">
      <c r="B21" s="165">
        <v>10</v>
      </c>
      <c r="C21" s="732" t="s">
        <v>649</v>
      </c>
      <c r="D21" s="731">
        <v>486259068.99000001</v>
      </c>
      <c r="E21" s="731">
        <v>629079783.77999997</v>
      </c>
      <c r="F21" s="731">
        <v>631254929.98000002</v>
      </c>
      <c r="G21" s="731">
        <v>701695979.93000007</v>
      </c>
      <c r="H21" s="731">
        <v>53407354.193999998</v>
      </c>
      <c r="I21" s="731">
        <v>51334419.090499997</v>
      </c>
      <c r="J21" s="731">
        <v>62805754.801000006</v>
      </c>
      <c r="K21" s="731">
        <v>65526375.100000001</v>
      </c>
    </row>
    <row r="22" spans="2:11" ht="43.5" x14ac:dyDescent="0.35">
      <c r="B22" s="165">
        <v>11</v>
      </c>
      <c r="C22" s="734" t="s">
        <v>650</v>
      </c>
      <c r="D22" s="731">
        <v>368426.55</v>
      </c>
      <c r="E22" s="731">
        <v>773507.75</v>
      </c>
      <c r="F22" s="731">
        <v>3781636.53</v>
      </c>
      <c r="G22" s="731">
        <v>7298.22</v>
      </c>
      <c r="H22" s="731">
        <v>368426.55</v>
      </c>
      <c r="I22" s="731">
        <v>773507.75</v>
      </c>
      <c r="J22" s="731">
        <v>3781636.53</v>
      </c>
      <c r="K22" s="731">
        <v>7298.22</v>
      </c>
    </row>
    <row r="23" spans="2:11" ht="29" x14ac:dyDescent="0.35">
      <c r="B23" s="165">
        <v>12</v>
      </c>
      <c r="C23" s="734" t="s">
        <v>651</v>
      </c>
      <c r="D23" s="731">
        <v>0</v>
      </c>
      <c r="E23" s="731">
        <v>0</v>
      </c>
      <c r="F23" s="731">
        <v>0</v>
      </c>
      <c r="G23" s="731">
        <v>0</v>
      </c>
      <c r="H23" s="731">
        <v>0</v>
      </c>
      <c r="I23" s="731">
        <v>0</v>
      </c>
      <c r="J23" s="731">
        <v>0</v>
      </c>
      <c r="K23" s="731">
        <v>0</v>
      </c>
    </row>
    <row r="24" spans="2:11" x14ac:dyDescent="0.35">
      <c r="B24" s="165">
        <v>13</v>
      </c>
      <c r="C24" s="734" t="s">
        <v>652</v>
      </c>
      <c r="D24" s="731">
        <v>485890642.44</v>
      </c>
      <c r="E24" s="731">
        <v>628306276.02999997</v>
      </c>
      <c r="F24" s="731">
        <v>627473293.45000005</v>
      </c>
      <c r="G24" s="731">
        <v>701688681.71000004</v>
      </c>
      <c r="H24" s="731">
        <v>53038927.644000001</v>
      </c>
      <c r="I24" s="731">
        <v>50560911.340499997</v>
      </c>
      <c r="J24" s="731">
        <v>59024118.271000005</v>
      </c>
      <c r="K24" s="731">
        <v>65519076.880000003</v>
      </c>
    </row>
    <row r="25" spans="2:11" ht="29" x14ac:dyDescent="0.35">
      <c r="B25" s="165">
        <v>14</v>
      </c>
      <c r="C25" s="732" t="s">
        <v>653</v>
      </c>
      <c r="D25" s="731">
        <v>0</v>
      </c>
      <c r="E25" s="731">
        <v>0</v>
      </c>
      <c r="F25" s="731">
        <v>0</v>
      </c>
      <c r="G25" s="731">
        <v>0</v>
      </c>
      <c r="H25" s="731">
        <v>0</v>
      </c>
      <c r="I25" s="731">
        <v>0</v>
      </c>
      <c r="J25" s="731">
        <v>0</v>
      </c>
      <c r="K25" s="731">
        <v>0</v>
      </c>
    </row>
    <row r="26" spans="2:11" ht="29" x14ac:dyDescent="0.35">
      <c r="B26" s="165">
        <v>15</v>
      </c>
      <c r="C26" s="732" t="s">
        <v>654</v>
      </c>
      <c r="D26" s="731">
        <v>73036139.290000007</v>
      </c>
      <c r="E26" s="731">
        <v>66618218.450000003</v>
      </c>
      <c r="F26" s="731">
        <v>69999753.890000001</v>
      </c>
      <c r="G26" s="731">
        <v>68379510.040000007</v>
      </c>
      <c r="H26" s="731">
        <v>3651806.9645000007</v>
      </c>
      <c r="I26" s="731">
        <v>3330910.9225000003</v>
      </c>
      <c r="J26" s="731">
        <v>3499987.6945000002</v>
      </c>
      <c r="K26" s="731">
        <v>3418975.5020000003</v>
      </c>
    </row>
    <row r="27" spans="2:11" x14ac:dyDescent="0.35">
      <c r="B27" s="165">
        <v>16</v>
      </c>
      <c r="C27" s="732" t="s">
        <v>655</v>
      </c>
      <c r="D27" s="1086"/>
      <c r="E27" s="1086"/>
      <c r="F27" s="1086"/>
      <c r="G27" s="1086"/>
      <c r="H27" s="731">
        <v>1746107457.483</v>
      </c>
      <c r="I27" s="731">
        <v>1889287924.7285001</v>
      </c>
      <c r="J27" s="731">
        <v>1970670462.8800001</v>
      </c>
      <c r="K27" s="731">
        <v>2111014266.5310001</v>
      </c>
    </row>
    <row r="28" spans="2:11" x14ac:dyDescent="0.35">
      <c r="B28" s="1087" t="s">
        <v>656</v>
      </c>
      <c r="C28" s="1087"/>
      <c r="D28" s="1087"/>
      <c r="E28" s="1087"/>
      <c r="F28" s="1087"/>
      <c r="G28" s="1087"/>
      <c r="H28" s="1087"/>
      <c r="I28" s="1087"/>
      <c r="J28" s="1087"/>
      <c r="K28" s="1087"/>
    </row>
    <row r="29" spans="2:11" ht="29" x14ac:dyDescent="0.35">
      <c r="B29" s="165">
        <v>17</v>
      </c>
      <c r="C29" s="732" t="s">
        <v>657</v>
      </c>
      <c r="D29" s="731">
        <v>0</v>
      </c>
      <c r="E29" s="731">
        <v>0</v>
      </c>
      <c r="F29" s="731">
        <v>0</v>
      </c>
      <c r="G29" s="731">
        <v>0</v>
      </c>
      <c r="H29" s="731">
        <v>0</v>
      </c>
      <c r="I29" s="731">
        <v>0</v>
      </c>
      <c r="J29" s="731">
        <v>0</v>
      </c>
      <c r="K29" s="731">
        <v>0</v>
      </c>
    </row>
    <row r="30" spans="2:11" ht="29" x14ac:dyDescent="0.35">
      <c r="B30" s="165">
        <v>18</v>
      </c>
      <c r="C30" s="732" t="s">
        <v>658</v>
      </c>
      <c r="D30" s="731">
        <v>121875101.93000001</v>
      </c>
      <c r="E30" s="731">
        <v>103362500.74000001</v>
      </c>
      <c r="F30" s="731">
        <v>128459000.58</v>
      </c>
      <c r="G30" s="731">
        <v>152741365.58000001</v>
      </c>
      <c r="H30" s="731">
        <v>121875101.93000001</v>
      </c>
      <c r="I30" s="731">
        <v>103362500.74000001</v>
      </c>
      <c r="J30" s="731">
        <v>128459000.58</v>
      </c>
      <c r="K30" s="731">
        <v>152741365.58000001</v>
      </c>
    </row>
    <row r="31" spans="2:11" x14ac:dyDescent="0.35">
      <c r="B31" s="165">
        <v>19</v>
      </c>
      <c r="C31" s="732" t="s">
        <v>659</v>
      </c>
      <c r="D31" s="731">
        <v>397452.21</v>
      </c>
      <c r="E31" s="731">
        <v>333018.87</v>
      </c>
      <c r="F31" s="731">
        <v>82890.09</v>
      </c>
      <c r="G31" s="731">
        <v>2830499.48</v>
      </c>
      <c r="H31" s="731">
        <v>397452.21</v>
      </c>
      <c r="I31" s="731">
        <v>333018.87</v>
      </c>
      <c r="J31" s="731">
        <v>82890.09</v>
      </c>
      <c r="K31" s="731">
        <v>2830499.48</v>
      </c>
    </row>
    <row r="32" spans="2:11" x14ac:dyDescent="0.35">
      <c r="B32" s="1081" t="s">
        <v>660</v>
      </c>
      <c r="C32" s="1085" t="s">
        <v>661</v>
      </c>
      <c r="D32" s="1086"/>
      <c r="E32" s="1086"/>
      <c r="F32" s="1086"/>
      <c r="G32" s="1086"/>
      <c r="H32" s="1083">
        <v>0</v>
      </c>
      <c r="I32" s="1083">
        <v>0</v>
      </c>
      <c r="J32" s="1083">
        <v>0</v>
      </c>
      <c r="K32" s="1083">
        <v>0</v>
      </c>
    </row>
    <row r="33" spans="2:11" x14ac:dyDescent="0.35">
      <c r="B33" s="1081"/>
      <c r="C33" s="1085"/>
      <c r="D33" s="1086"/>
      <c r="E33" s="1086"/>
      <c r="F33" s="1086"/>
      <c r="G33" s="1086"/>
      <c r="H33" s="1084"/>
      <c r="I33" s="1084"/>
      <c r="J33" s="1084"/>
      <c r="K33" s="1084"/>
    </row>
    <row r="34" spans="2:11" x14ac:dyDescent="0.35">
      <c r="B34" s="1081" t="s">
        <v>662</v>
      </c>
      <c r="C34" s="1085" t="s">
        <v>663</v>
      </c>
      <c r="D34" s="1086"/>
      <c r="E34" s="1086"/>
      <c r="F34" s="1086"/>
      <c r="G34" s="1086"/>
      <c r="H34" s="1083">
        <v>0</v>
      </c>
      <c r="I34" s="1083">
        <v>0</v>
      </c>
      <c r="J34" s="1083">
        <v>0</v>
      </c>
      <c r="K34" s="1083">
        <v>0</v>
      </c>
    </row>
    <row r="35" spans="2:11" x14ac:dyDescent="0.35">
      <c r="B35" s="1081"/>
      <c r="C35" s="1085"/>
      <c r="D35" s="1086"/>
      <c r="E35" s="1086"/>
      <c r="F35" s="1086"/>
      <c r="G35" s="1086"/>
      <c r="H35" s="1084"/>
      <c r="I35" s="1084"/>
      <c r="J35" s="1084"/>
      <c r="K35" s="1084"/>
    </row>
    <row r="36" spans="2:11" x14ac:dyDescent="0.35">
      <c r="B36" s="165">
        <v>20</v>
      </c>
      <c r="C36" s="732" t="s">
        <v>664</v>
      </c>
      <c r="D36" s="731">
        <v>122272554.14</v>
      </c>
      <c r="E36" s="731">
        <v>103695519.61000001</v>
      </c>
      <c r="F36" s="731">
        <v>128541890.67</v>
      </c>
      <c r="G36" s="731">
        <v>155571865.06</v>
      </c>
      <c r="H36" s="731">
        <v>36684024.406000003</v>
      </c>
      <c r="I36" s="731">
        <v>36883185.2425</v>
      </c>
      <c r="J36" s="731">
        <v>44849156.8015</v>
      </c>
      <c r="K36" s="731">
        <v>57811323.390000001</v>
      </c>
    </row>
    <row r="37" spans="2:11" x14ac:dyDescent="0.35">
      <c r="B37" s="1081" t="s">
        <v>311</v>
      </c>
      <c r="C37" s="1082" t="s">
        <v>665</v>
      </c>
      <c r="D37" s="1079">
        <v>0</v>
      </c>
      <c r="E37" s="1079">
        <v>0</v>
      </c>
      <c r="F37" s="1079">
        <v>0</v>
      </c>
      <c r="G37" s="1079">
        <v>0</v>
      </c>
      <c r="H37" s="1083">
        <v>0</v>
      </c>
      <c r="I37" s="1083">
        <v>0</v>
      </c>
      <c r="J37" s="1083">
        <v>0</v>
      </c>
      <c r="K37" s="1083">
        <v>0</v>
      </c>
    </row>
    <row r="38" spans="2:11" x14ac:dyDescent="0.35">
      <c r="B38" s="1081"/>
      <c r="C38" s="1082"/>
      <c r="D38" s="1080"/>
      <c r="E38" s="1080"/>
      <c r="F38" s="1080"/>
      <c r="G38" s="1080"/>
      <c r="H38" s="1084"/>
      <c r="I38" s="1084"/>
      <c r="J38" s="1084"/>
      <c r="K38" s="1084"/>
    </row>
    <row r="39" spans="2:11" x14ac:dyDescent="0.35">
      <c r="B39" s="1081" t="s">
        <v>313</v>
      </c>
      <c r="C39" s="1082" t="s">
        <v>666</v>
      </c>
      <c r="D39" s="1079">
        <v>0</v>
      </c>
      <c r="E39" s="1079">
        <v>0</v>
      </c>
      <c r="F39" s="1079">
        <v>0</v>
      </c>
      <c r="G39" s="1079">
        <v>0</v>
      </c>
      <c r="H39" s="1083">
        <v>0</v>
      </c>
      <c r="I39" s="1083">
        <v>0</v>
      </c>
      <c r="J39" s="1083">
        <v>0</v>
      </c>
      <c r="K39" s="1083">
        <v>0</v>
      </c>
    </row>
    <row r="40" spans="2:11" x14ac:dyDescent="0.35">
      <c r="B40" s="1081"/>
      <c r="C40" s="1082"/>
      <c r="D40" s="1080"/>
      <c r="E40" s="1080"/>
      <c r="F40" s="1080"/>
      <c r="G40" s="1080"/>
      <c r="H40" s="1084"/>
      <c r="I40" s="1084"/>
      <c r="J40" s="1084"/>
      <c r="K40" s="1084"/>
    </row>
    <row r="41" spans="2:11" x14ac:dyDescent="0.35">
      <c r="B41" s="1081" t="s">
        <v>315</v>
      </c>
      <c r="C41" s="1082" t="s">
        <v>667</v>
      </c>
      <c r="D41" s="1079">
        <v>122272554.14</v>
      </c>
      <c r="E41" s="1079">
        <v>103695519.61000001</v>
      </c>
      <c r="F41" s="1079">
        <v>128541890.67</v>
      </c>
      <c r="G41" s="1079">
        <v>155571865.06</v>
      </c>
      <c r="H41" s="1079">
        <v>36684024.406000003</v>
      </c>
      <c r="I41" s="1079">
        <v>36883185.2425</v>
      </c>
      <c r="J41" s="1079">
        <v>44849156.8015</v>
      </c>
      <c r="K41" s="1079">
        <v>57811323.390000001</v>
      </c>
    </row>
    <row r="42" spans="2:11" x14ac:dyDescent="0.35">
      <c r="B42" s="1081"/>
      <c r="C42" s="1082"/>
      <c r="D42" s="1080"/>
      <c r="E42" s="1080"/>
      <c r="F42" s="1080"/>
      <c r="G42" s="1080"/>
      <c r="H42" s="1080"/>
      <c r="I42" s="1080"/>
      <c r="J42" s="1080"/>
      <c r="K42" s="1080"/>
    </row>
    <row r="43" spans="2:11" x14ac:dyDescent="0.35">
      <c r="B43" s="1075" t="s">
        <v>668</v>
      </c>
      <c r="C43" s="1076"/>
      <c r="D43" s="1076"/>
      <c r="E43" s="1076"/>
      <c r="F43" s="1076"/>
      <c r="G43" s="1076"/>
      <c r="H43" s="1076"/>
      <c r="I43" s="1076"/>
      <c r="J43" s="1076"/>
      <c r="K43" s="1077"/>
    </row>
    <row r="44" spans="2:11" x14ac:dyDescent="0.35">
      <c r="B44" s="192" t="s">
        <v>669</v>
      </c>
      <c r="C44" s="147" t="s">
        <v>670</v>
      </c>
      <c r="D44" s="1078"/>
      <c r="E44" s="1078"/>
      <c r="F44" s="1078"/>
      <c r="G44" s="1078"/>
      <c r="H44" s="731">
        <v>2780131066.6501999</v>
      </c>
      <c r="I44" s="731">
        <v>2707927604.8249002</v>
      </c>
      <c r="J44" s="731">
        <v>2690650181.6844001</v>
      </c>
      <c r="K44" s="731">
        <v>2935392597.1323004</v>
      </c>
    </row>
    <row r="45" spans="2:11" x14ac:dyDescent="0.35">
      <c r="B45" s="192">
        <v>22</v>
      </c>
      <c r="C45" s="147" t="s">
        <v>671</v>
      </c>
      <c r="D45" s="1078"/>
      <c r="E45" s="1078"/>
      <c r="F45" s="1078"/>
      <c r="G45" s="1078"/>
      <c r="H45" s="731">
        <v>1709423433.0770001</v>
      </c>
      <c r="I45" s="731">
        <v>1852404739.4860001</v>
      </c>
      <c r="J45" s="731">
        <v>1925821306.0785</v>
      </c>
      <c r="K45" s="731">
        <v>2053202943.141</v>
      </c>
    </row>
    <row r="46" spans="2:11" x14ac:dyDescent="0.35">
      <c r="B46" s="192">
        <v>23</v>
      </c>
      <c r="C46" s="147" t="s">
        <v>672</v>
      </c>
      <c r="D46" s="1078"/>
      <c r="E46" s="1078"/>
      <c r="F46" s="1078"/>
      <c r="G46" s="1078"/>
      <c r="H46" s="736">
        <v>1.6263560056889488</v>
      </c>
      <c r="I46" s="736">
        <v>1.4618444593141606</v>
      </c>
      <c r="J46" s="736">
        <v>1.3971442590191825</v>
      </c>
      <c r="K46" s="736">
        <v>1.4296651029740499</v>
      </c>
    </row>
    <row r="48" spans="2:11" x14ac:dyDescent="0.35">
      <c r="B48" s="129"/>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4A6E-A155-4DD5-9C6F-F0D24327BDC3}">
  <sheetPr codeName="Sheet36"/>
  <dimension ref="A3:D13"/>
  <sheetViews>
    <sheetView workbookViewId="0"/>
  </sheetViews>
  <sheetFormatPr defaultColWidth="9.1796875" defaultRowHeight="14.5" x14ac:dyDescent="0.35"/>
  <cols>
    <col min="1" max="2" width="9.1796875" style="1"/>
    <col min="3" max="3" width="65.26953125" style="1" customWidth="1"/>
    <col min="4" max="4" width="25.1796875" style="1" customWidth="1"/>
    <col min="5" max="16384" width="9.1796875" style="1"/>
  </cols>
  <sheetData>
    <row r="3" spans="1:4" x14ac:dyDescent="0.35">
      <c r="B3" s="191" t="s">
        <v>615</v>
      </c>
    </row>
    <row r="4" spans="1:4" x14ac:dyDescent="0.35">
      <c r="B4" s="91" t="s">
        <v>673</v>
      </c>
    </row>
    <row r="5" spans="1:4" ht="15.5" x14ac:dyDescent="0.35">
      <c r="B5" s="187"/>
    </row>
    <row r="6" spans="1:4" ht="29" x14ac:dyDescent="0.35">
      <c r="B6" s="15" t="s">
        <v>114</v>
      </c>
      <c r="C6" s="1096" t="s">
        <v>123</v>
      </c>
      <c r="D6" s="1097"/>
    </row>
    <row r="7" spans="1:4" ht="31" x14ac:dyDescent="0.35">
      <c r="A7" s="158"/>
      <c r="B7" s="15" t="s">
        <v>117</v>
      </c>
      <c r="C7" s="193" t="s">
        <v>674</v>
      </c>
      <c r="D7" s="193"/>
    </row>
    <row r="8" spans="1:4" ht="15.5" x14ac:dyDescent="0.35">
      <c r="A8" s="158"/>
      <c r="B8" s="15" t="s">
        <v>118</v>
      </c>
      <c r="C8" s="193" t="s">
        <v>675</v>
      </c>
      <c r="D8" s="193"/>
    </row>
    <row r="9" spans="1:4" ht="15.5" x14ac:dyDescent="0.35">
      <c r="A9" s="158"/>
      <c r="B9" s="142" t="s">
        <v>148</v>
      </c>
      <c r="C9" s="193" t="s">
        <v>676</v>
      </c>
      <c r="D9" s="193"/>
    </row>
    <row r="10" spans="1:4" ht="31" x14ac:dyDescent="0.35">
      <c r="A10" s="158"/>
      <c r="B10" s="15" t="s">
        <v>133</v>
      </c>
      <c r="C10" s="193" t="s">
        <v>677</v>
      </c>
      <c r="D10" s="193"/>
    </row>
    <row r="11" spans="1:4" ht="15.5" x14ac:dyDescent="0.35">
      <c r="A11" s="158"/>
      <c r="B11" s="142" t="s">
        <v>135</v>
      </c>
      <c r="C11" s="193" t="s">
        <v>678</v>
      </c>
      <c r="D11" s="193"/>
    </row>
    <row r="12" spans="1:4" ht="15.5" x14ac:dyDescent="0.35">
      <c r="A12" s="158"/>
      <c r="B12" s="15" t="s">
        <v>138</v>
      </c>
      <c r="C12" s="193" t="s">
        <v>679</v>
      </c>
      <c r="D12" s="193"/>
    </row>
    <row r="13" spans="1:4" ht="46.5" x14ac:dyDescent="0.35">
      <c r="A13" s="158"/>
      <c r="B13" s="15" t="s">
        <v>141</v>
      </c>
      <c r="C13" s="193" t="s">
        <v>680</v>
      </c>
      <c r="D13" s="193"/>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6E27-8F6E-43AA-A180-054DFFB615FD}">
  <sheetPr codeName="Sheet37"/>
  <dimension ref="B2:H44"/>
  <sheetViews>
    <sheetView workbookViewId="0">
      <selection activeCell="L23" sqref="L23"/>
    </sheetView>
  </sheetViews>
  <sheetFormatPr defaultColWidth="9.1796875" defaultRowHeight="14.5" x14ac:dyDescent="0.35"/>
  <cols>
    <col min="1" max="1" width="3.7265625" style="1" customWidth="1"/>
    <col min="2" max="2" width="9.1796875" style="1"/>
    <col min="3" max="3" width="39.26953125" style="1" customWidth="1"/>
    <col min="4" max="4" width="22.26953125" style="1" customWidth="1"/>
    <col min="5" max="5" width="16" style="1" customWidth="1"/>
    <col min="6" max="6" width="18.26953125" style="1" customWidth="1"/>
    <col min="7" max="7" width="12.54296875" style="1" customWidth="1"/>
    <col min="8" max="8" width="17.81640625" style="1" customWidth="1"/>
    <col min="9" max="9" width="16.81640625" style="1" customWidth="1"/>
    <col min="10" max="10" width="18.54296875" style="1" customWidth="1"/>
    <col min="11" max="16384" width="9.1796875" style="1"/>
  </cols>
  <sheetData>
    <row r="2" spans="2:8" ht="16.5" x14ac:dyDescent="0.35">
      <c r="B2" s="194" t="s">
        <v>616</v>
      </c>
    </row>
    <row r="3" spans="2:8" ht="15.5" x14ac:dyDescent="0.35">
      <c r="B3" s="187" t="s">
        <v>681</v>
      </c>
    </row>
    <row r="4" spans="2:8" s="91" customFormat="1" ht="15" thickBot="1" x14ac:dyDescent="0.4"/>
    <row r="5" spans="2:8" ht="15" thickBot="1" x14ac:dyDescent="0.4">
      <c r="B5" s="1101"/>
      <c r="C5" s="1102"/>
      <c r="D5" s="195" t="s">
        <v>7</v>
      </c>
      <c r="E5" s="195" t="s">
        <v>8</v>
      </c>
      <c r="F5" s="196" t="s">
        <v>9</v>
      </c>
      <c r="G5" s="197" t="s">
        <v>46</v>
      </c>
      <c r="H5" s="198" t="s">
        <v>47</v>
      </c>
    </row>
    <row r="6" spans="2:8" ht="15.75" customHeight="1" thickBot="1" x14ac:dyDescent="0.4">
      <c r="B6" s="1103" t="s">
        <v>682</v>
      </c>
      <c r="C6" s="1104"/>
      <c r="D6" s="1107" t="s">
        <v>683</v>
      </c>
      <c r="E6" s="1108"/>
      <c r="F6" s="1108"/>
      <c r="G6" s="1109"/>
      <c r="H6" s="1110" t="s">
        <v>684</v>
      </c>
    </row>
    <row r="7" spans="2:8" ht="15" customHeight="1" thickBot="1" x14ac:dyDescent="0.4">
      <c r="B7" s="1105"/>
      <c r="C7" s="1106"/>
      <c r="D7" s="199" t="s">
        <v>685</v>
      </c>
      <c r="E7" s="199" t="s">
        <v>686</v>
      </c>
      <c r="F7" s="199" t="s">
        <v>687</v>
      </c>
      <c r="G7" s="200" t="s">
        <v>688</v>
      </c>
      <c r="H7" s="1111"/>
    </row>
    <row r="8" spans="2:8" ht="15" thickBot="1" x14ac:dyDescent="0.4">
      <c r="B8" s="201" t="s">
        <v>689</v>
      </c>
      <c r="C8" s="202"/>
      <c r="D8" s="202"/>
      <c r="E8" s="203"/>
      <c r="F8" s="202"/>
      <c r="G8" s="202"/>
      <c r="H8" s="204"/>
    </row>
    <row r="9" spans="2:8" ht="15" thickBot="1" x14ac:dyDescent="0.4">
      <c r="B9" s="737">
        <v>1</v>
      </c>
      <c r="C9" s="738" t="s">
        <v>690</v>
      </c>
      <c r="D9" s="779">
        <v>427385965.12521678</v>
      </c>
      <c r="E9" s="774">
        <v>0</v>
      </c>
      <c r="F9" s="762">
        <v>0</v>
      </c>
      <c r="G9" s="739">
        <v>75000000</v>
      </c>
      <c r="H9" s="740">
        <v>502385965.12521678</v>
      </c>
    </row>
    <row r="10" spans="2:8" ht="15" thickBot="1" x14ac:dyDescent="0.4">
      <c r="B10" s="741">
        <v>2</v>
      </c>
      <c r="C10" s="742" t="s">
        <v>691</v>
      </c>
      <c r="D10" s="776">
        <v>427385965.12521678</v>
      </c>
      <c r="E10" s="776">
        <v>0</v>
      </c>
      <c r="F10" s="777">
        <v>0</v>
      </c>
      <c r="G10" s="743">
        <v>75000000</v>
      </c>
      <c r="H10" s="744">
        <v>502385965.12521678</v>
      </c>
    </row>
    <row r="11" spans="2:8" ht="15" thickBot="1" x14ac:dyDescent="0.4">
      <c r="B11" s="741">
        <v>3</v>
      </c>
      <c r="C11" s="742" t="s">
        <v>692</v>
      </c>
      <c r="D11" s="745"/>
      <c r="E11" s="776">
        <v>0</v>
      </c>
      <c r="F11" s="777">
        <v>0</v>
      </c>
      <c r="G11" s="743">
        <v>0</v>
      </c>
      <c r="H11" s="744">
        <v>0</v>
      </c>
    </row>
    <row r="12" spans="2:8" ht="15" thickBot="1" x14ac:dyDescent="0.4">
      <c r="B12" s="746">
        <v>4</v>
      </c>
      <c r="C12" s="738" t="s">
        <v>693</v>
      </c>
      <c r="D12" s="745"/>
      <c r="E12" s="774">
        <v>2337659591.1998796</v>
      </c>
      <c r="F12" s="762">
        <v>394183746.10999966</v>
      </c>
      <c r="G12" s="747">
        <v>20656615.289999999</v>
      </c>
      <c r="H12" s="748">
        <v>2546917329.533885</v>
      </c>
    </row>
    <row r="13" spans="2:8" ht="15" thickBot="1" x14ac:dyDescent="0.4">
      <c r="B13" s="741">
        <v>5</v>
      </c>
      <c r="C13" s="742" t="s">
        <v>642</v>
      </c>
      <c r="D13" s="745"/>
      <c r="E13" s="775">
        <v>1352034213.2998805</v>
      </c>
      <c r="F13" s="764">
        <v>0</v>
      </c>
      <c r="G13" s="743">
        <v>0</v>
      </c>
      <c r="H13" s="744">
        <v>1284432502.6348865</v>
      </c>
    </row>
    <row r="14" spans="2:8" ht="15" thickBot="1" x14ac:dyDescent="0.4">
      <c r="B14" s="741">
        <v>6</v>
      </c>
      <c r="C14" s="742" t="s">
        <v>643</v>
      </c>
      <c r="D14" s="745"/>
      <c r="E14" s="775">
        <v>985625377.8999989</v>
      </c>
      <c r="F14" s="764">
        <v>394183746.10999966</v>
      </c>
      <c r="G14" s="743">
        <v>20656615.289999999</v>
      </c>
      <c r="H14" s="744">
        <v>1262484826.8989987</v>
      </c>
    </row>
    <row r="15" spans="2:8" ht="15" thickBot="1" x14ac:dyDescent="0.4">
      <c r="B15" s="746">
        <v>7</v>
      </c>
      <c r="C15" s="738" t="s">
        <v>694</v>
      </c>
      <c r="D15" s="745"/>
      <c r="E15" s="774">
        <v>2308467659.2600002</v>
      </c>
      <c r="F15" s="762">
        <v>71608848.629999995</v>
      </c>
      <c r="G15" s="747">
        <v>490080415.29000002</v>
      </c>
      <c r="H15" s="748">
        <v>1004879526.325</v>
      </c>
    </row>
    <row r="16" spans="2:8" ht="15" thickBot="1" x14ac:dyDescent="0.4">
      <c r="B16" s="741">
        <v>8</v>
      </c>
      <c r="C16" s="742" t="s">
        <v>695</v>
      </c>
      <c r="D16" s="745"/>
      <c r="E16" s="778">
        <v>85790041.359999985</v>
      </c>
      <c r="F16" s="764">
        <v>0</v>
      </c>
      <c r="G16" s="743">
        <v>0</v>
      </c>
      <c r="H16" s="744">
        <v>3759286.9500000007</v>
      </c>
    </row>
    <row r="17" spans="2:8" ht="15" thickBot="1" x14ac:dyDescent="0.4">
      <c r="B17" s="741">
        <v>9</v>
      </c>
      <c r="C17" s="749" t="s">
        <v>696</v>
      </c>
      <c r="D17" s="745"/>
      <c r="E17" s="775">
        <v>2222677617.9000001</v>
      </c>
      <c r="F17" s="764">
        <v>71608848.629999995</v>
      </c>
      <c r="G17" s="743">
        <v>490080415.29000002</v>
      </c>
      <c r="H17" s="744">
        <v>1001120239.375</v>
      </c>
    </row>
    <row r="18" spans="2:8" ht="15" thickBot="1" x14ac:dyDescent="0.4">
      <c r="B18" s="746">
        <v>10</v>
      </c>
      <c r="C18" s="738" t="s">
        <v>697</v>
      </c>
      <c r="D18" s="745"/>
      <c r="E18" s="774">
        <v>0</v>
      </c>
      <c r="F18" s="762">
        <v>0</v>
      </c>
      <c r="G18" s="747">
        <v>0</v>
      </c>
      <c r="H18" s="748">
        <v>0</v>
      </c>
    </row>
    <row r="19" spans="2:8" ht="15" thickBot="1" x14ac:dyDescent="0.4">
      <c r="B19" s="746">
        <v>11</v>
      </c>
      <c r="C19" s="738" t="s">
        <v>698</v>
      </c>
      <c r="D19" s="774">
        <v>548273.34000000008</v>
      </c>
      <c r="E19" s="774">
        <v>181723849.99136925</v>
      </c>
      <c r="F19" s="762">
        <v>0</v>
      </c>
      <c r="G19" s="747">
        <v>0</v>
      </c>
      <c r="H19" s="748">
        <v>0</v>
      </c>
    </row>
    <row r="20" spans="2:8" ht="15" thickBot="1" x14ac:dyDescent="0.4">
      <c r="B20" s="741">
        <v>12</v>
      </c>
      <c r="C20" s="742" t="s">
        <v>699</v>
      </c>
      <c r="D20" s="775">
        <v>548273.34000000008</v>
      </c>
      <c r="E20" s="745"/>
      <c r="F20" s="772"/>
      <c r="G20" s="773"/>
      <c r="H20" s="750"/>
    </row>
    <row r="21" spans="2:8" ht="29.5" thickBot="1" x14ac:dyDescent="0.4">
      <c r="B21" s="741">
        <v>13</v>
      </c>
      <c r="C21" s="742" t="s">
        <v>700</v>
      </c>
      <c r="D21" s="745"/>
      <c r="E21" s="775">
        <v>181723849.99136925</v>
      </c>
      <c r="F21" s="764">
        <v>0</v>
      </c>
      <c r="G21" s="743">
        <v>0</v>
      </c>
      <c r="H21" s="744">
        <v>0</v>
      </c>
    </row>
    <row r="22" spans="2:8" ht="15" thickBot="1" x14ac:dyDescent="0.4">
      <c r="B22" s="751">
        <v>14</v>
      </c>
      <c r="C22" s="752" t="s">
        <v>701</v>
      </c>
      <c r="D22" s="753"/>
      <c r="E22" s="753"/>
      <c r="F22" s="754"/>
      <c r="G22" s="755"/>
      <c r="H22" s="756" t="s">
        <v>2050</v>
      </c>
    </row>
    <row r="23" spans="2:8" ht="23.25" customHeight="1" thickBot="1" x14ac:dyDescent="0.4">
      <c r="B23" s="1112" t="s">
        <v>702</v>
      </c>
      <c r="C23" s="1113"/>
      <c r="D23" s="1113"/>
      <c r="E23" s="1113"/>
      <c r="F23" s="1113"/>
      <c r="G23" s="1113"/>
      <c r="H23" s="1114"/>
    </row>
    <row r="24" spans="2:8" ht="15" thickBot="1" x14ac:dyDescent="0.4">
      <c r="B24" s="746">
        <v>15</v>
      </c>
      <c r="C24" s="738" t="s">
        <v>639</v>
      </c>
      <c r="D24" s="757"/>
      <c r="E24" s="758"/>
      <c r="F24" s="759"/>
      <c r="G24" s="760"/>
      <c r="H24" s="748"/>
    </row>
    <row r="25" spans="2:8" ht="29.5" thickBot="1" x14ac:dyDescent="0.4">
      <c r="B25" s="746" t="s">
        <v>703</v>
      </c>
      <c r="C25" s="738" t="s">
        <v>704</v>
      </c>
      <c r="D25" s="761"/>
      <c r="E25" s="774">
        <v>0</v>
      </c>
      <c r="F25" s="762">
        <v>0</v>
      </c>
      <c r="G25" s="762">
        <v>0</v>
      </c>
      <c r="H25" s="748">
        <v>0</v>
      </c>
    </row>
    <row r="26" spans="2:8" ht="29.5" thickBot="1" x14ac:dyDescent="0.4">
      <c r="B26" s="746">
        <v>16</v>
      </c>
      <c r="C26" s="738" t="s">
        <v>705</v>
      </c>
      <c r="D26" s="757"/>
      <c r="E26" s="774">
        <v>57197964.918962575</v>
      </c>
      <c r="F26" s="762">
        <v>0</v>
      </c>
      <c r="G26" s="762">
        <v>0</v>
      </c>
      <c r="H26" s="748">
        <v>28598982.459481288</v>
      </c>
    </row>
    <row r="27" spans="2:8" ht="15" thickBot="1" x14ac:dyDescent="0.4">
      <c r="B27" s="746">
        <v>17</v>
      </c>
      <c r="C27" s="738" t="s">
        <v>706</v>
      </c>
      <c r="D27" s="757"/>
      <c r="E27" s="774">
        <v>211696182.29003766</v>
      </c>
      <c r="F27" s="762">
        <v>225605325.03001338</v>
      </c>
      <c r="G27" s="762">
        <v>2803996227.3399563</v>
      </c>
      <c r="H27" s="748">
        <v>2553788352.6084905</v>
      </c>
    </row>
    <row r="28" spans="2:8" ht="58.5" thickBot="1" x14ac:dyDescent="0.4">
      <c r="B28" s="741">
        <v>18</v>
      </c>
      <c r="C28" s="763" t="s">
        <v>707</v>
      </c>
      <c r="D28" s="757"/>
      <c r="E28" s="775">
        <v>0</v>
      </c>
      <c r="F28" s="764">
        <v>0</v>
      </c>
      <c r="G28" s="764">
        <v>0</v>
      </c>
      <c r="H28" s="744">
        <v>0</v>
      </c>
    </row>
    <row r="29" spans="2:8" ht="58.5" thickBot="1" x14ac:dyDescent="0.4">
      <c r="B29" s="741">
        <v>19</v>
      </c>
      <c r="C29" s="742" t="s">
        <v>708</v>
      </c>
      <c r="D29" s="757"/>
      <c r="E29" s="775">
        <v>4033866.5499999989</v>
      </c>
      <c r="F29" s="764">
        <v>7302786.1800000025</v>
      </c>
      <c r="G29" s="764">
        <v>99662375.319999918</v>
      </c>
      <c r="H29" s="744">
        <v>103717155.06499992</v>
      </c>
    </row>
    <row r="30" spans="2:8" ht="58.5" thickBot="1" x14ac:dyDescent="0.4">
      <c r="B30" s="741">
        <v>20</v>
      </c>
      <c r="C30" s="742" t="s">
        <v>709</v>
      </c>
      <c r="D30" s="757"/>
      <c r="E30" s="775">
        <v>158952384.80003765</v>
      </c>
      <c r="F30" s="764">
        <v>166935232.02001336</v>
      </c>
      <c r="G30" s="764">
        <v>1614549591.3699582</v>
      </c>
      <c r="H30" s="744">
        <v>1545512966.4334896</v>
      </c>
    </row>
    <row r="31" spans="2:8" ht="44" thickBot="1" x14ac:dyDescent="0.4">
      <c r="B31" s="741">
        <v>21</v>
      </c>
      <c r="C31" s="765" t="s">
        <v>710</v>
      </c>
      <c r="D31" s="757"/>
      <c r="E31" s="775">
        <v>0</v>
      </c>
      <c r="F31" s="764">
        <v>0</v>
      </c>
      <c r="G31" s="764">
        <v>0</v>
      </c>
      <c r="H31" s="744">
        <v>0</v>
      </c>
    </row>
    <row r="32" spans="2:8" ht="29.5" thickBot="1" x14ac:dyDescent="0.4">
      <c r="B32" s="741">
        <v>22</v>
      </c>
      <c r="C32" s="742" t="s">
        <v>711</v>
      </c>
      <c r="D32" s="757"/>
      <c r="E32" s="775">
        <v>22747573.970000006</v>
      </c>
      <c r="F32" s="764">
        <v>23782955.180000007</v>
      </c>
      <c r="G32" s="764">
        <v>1089747403.6899984</v>
      </c>
      <c r="H32" s="744">
        <v>888138491.17200065</v>
      </c>
    </row>
    <row r="33" spans="2:8" ht="44" thickBot="1" x14ac:dyDescent="0.4">
      <c r="B33" s="741">
        <v>23</v>
      </c>
      <c r="C33" s="765" t="s">
        <v>710</v>
      </c>
      <c r="D33" s="757"/>
      <c r="E33" s="775">
        <v>22747573.970000006</v>
      </c>
      <c r="F33" s="764">
        <v>23782955.180000007</v>
      </c>
      <c r="G33" s="764">
        <v>1089747403.6899984</v>
      </c>
      <c r="H33" s="744">
        <v>888138491.17200065</v>
      </c>
    </row>
    <row r="34" spans="2:8" ht="58.5" thickBot="1" x14ac:dyDescent="0.4">
      <c r="B34" s="741">
        <v>24</v>
      </c>
      <c r="C34" s="742" t="s">
        <v>712</v>
      </c>
      <c r="D34" s="757"/>
      <c r="E34" s="775">
        <v>25962356.969999999</v>
      </c>
      <c r="F34" s="764">
        <v>27584351.650000002</v>
      </c>
      <c r="G34" s="764">
        <v>36856.959999999999</v>
      </c>
      <c r="H34" s="744">
        <v>16419739.938000001</v>
      </c>
    </row>
    <row r="35" spans="2:8" ht="15" thickBot="1" x14ac:dyDescent="0.4">
      <c r="B35" s="746">
        <v>25</v>
      </c>
      <c r="C35" s="738" t="s">
        <v>713</v>
      </c>
      <c r="D35" s="757"/>
      <c r="E35" s="774">
        <v>0</v>
      </c>
      <c r="F35" s="762">
        <v>0</v>
      </c>
      <c r="G35" s="762">
        <v>0</v>
      </c>
      <c r="H35" s="762">
        <v>0</v>
      </c>
    </row>
    <row r="36" spans="2:8" ht="15" thickBot="1" x14ac:dyDescent="0.4">
      <c r="B36" s="746">
        <v>26</v>
      </c>
      <c r="C36" s="738" t="s">
        <v>714</v>
      </c>
      <c r="D36" s="757"/>
      <c r="E36" s="780">
        <f>SUM(E37,E38,E39,E40,E41)</f>
        <v>488129.57000000007</v>
      </c>
      <c r="F36" s="780">
        <f>SUM(F37,F38,F39,F40,F41)</f>
        <v>0</v>
      </c>
      <c r="G36" s="780">
        <f>SUM(G37,G38,G39,G40,G41)</f>
        <v>131138654.60749626</v>
      </c>
      <c r="H36" s="762">
        <f>SUM(H37,H38,H39,H40,H41)</f>
        <v>488129.57000000007</v>
      </c>
    </row>
    <row r="37" spans="2:8" ht="15" thickBot="1" x14ac:dyDescent="0.4">
      <c r="B37" s="741">
        <v>27</v>
      </c>
      <c r="C37" s="742" t="s">
        <v>715</v>
      </c>
      <c r="D37" s="757"/>
      <c r="E37" s="757"/>
      <c r="F37" s="766"/>
      <c r="G37" s="764">
        <v>0</v>
      </c>
      <c r="H37" s="767">
        <v>0</v>
      </c>
    </row>
    <row r="38" spans="2:8" ht="44" thickBot="1" x14ac:dyDescent="0.4">
      <c r="B38" s="741">
        <v>28</v>
      </c>
      <c r="C38" s="742" t="s">
        <v>716</v>
      </c>
      <c r="D38" s="757"/>
      <c r="E38" s="1098">
        <v>0</v>
      </c>
      <c r="F38" s="1099">
        <v>0</v>
      </c>
      <c r="G38" s="1100">
        <v>0</v>
      </c>
      <c r="H38" s="744">
        <v>0</v>
      </c>
    </row>
    <row r="39" spans="2:8" ht="15" thickBot="1" x14ac:dyDescent="0.4">
      <c r="B39" s="741">
        <v>29</v>
      </c>
      <c r="C39" s="742" t="s">
        <v>717</v>
      </c>
      <c r="D39" s="768"/>
      <c r="E39" s="1098">
        <v>0</v>
      </c>
      <c r="F39" s="1099"/>
      <c r="G39" s="1100"/>
      <c r="H39" s="744">
        <v>0</v>
      </c>
    </row>
    <row r="40" spans="2:8" ht="29.5" thickBot="1" x14ac:dyDescent="0.4">
      <c r="B40" s="741">
        <v>30</v>
      </c>
      <c r="C40" s="742" t="s">
        <v>718</v>
      </c>
      <c r="D40" s="757"/>
      <c r="E40" s="1098">
        <v>488129.57000000007</v>
      </c>
      <c r="F40" s="1099"/>
      <c r="G40" s="1100"/>
      <c r="H40" s="744">
        <v>488129.57000000007</v>
      </c>
    </row>
    <row r="41" spans="2:8" ht="29.5" thickBot="1" x14ac:dyDescent="0.4">
      <c r="B41" s="741">
        <v>31</v>
      </c>
      <c r="C41" s="742" t="s">
        <v>719</v>
      </c>
      <c r="D41" s="757"/>
      <c r="E41" s="781">
        <v>0</v>
      </c>
      <c r="F41" s="782">
        <v>0</v>
      </c>
      <c r="G41" s="764">
        <v>131138654.60749626</v>
      </c>
      <c r="H41" s="744"/>
    </row>
    <row r="42" spans="2:8" ht="15" thickBot="1" x14ac:dyDescent="0.4">
      <c r="B42" s="746">
        <v>32</v>
      </c>
      <c r="C42" s="738" t="s">
        <v>720</v>
      </c>
      <c r="D42" s="757"/>
      <c r="E42" s="783">
        <v>558926781.72995579</v>
      </c>
      <c r="F42" s="769">
        <v>0</v>
      </c>
      <c r="G42" s="769">
        <v>0</v>
      </c>
      <c r="H42" s="770">
        <v>24294532.121997792</v>
      </c>
    </row>
    <row r="43" spans="2:8" ht="15" thickBot="1" x14ac:dyDescent="0.4">
      <c r="B43" s="751">
        <v>33</v>
      </c>
      <c r="C43" s="752" t="s">
        <v>721</v>
      </c>
      <c r="D43" s="753"/>
      <c r="E43" s="753"/>
      <c r="F43" s="754"/>
      <c r="G43" s="771"/>
      <c r="H43" s="756" t="s">
        <v>2050</v>
      </c>
    </row>
    <row r="44" spans="2:8" ht="15" thickBot="1" x14ac:dyDescent="0.4">
      <c r="B44" s="205">
        <v>34</v>
      </c>
      <c r="C44" s="208" t="s">
        <v>722</v>
      </c>
      <c r="D44" s="206"/>
      <c r="E44" s="206"/>
      <c r="F44" s="207"/>
      <c r="G44" s="207"/>
      <c r="H44" s="784">
        <v>1.4805426769402019</v>
      </c>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0EDE-1588-4932-B4A3-C053E5E711A7}">
  <sheetPr codeName="Sheet39">
    <pageSetUpPr fitToPage="1"/>
  </sheetPr>
  <dimension ref="B2:S12"/>
  <sheetViews>
    <sheetView workbookViewId="0"/>
  </sheetViews>
  <sheetFormatPr defaultColWidth="9.1796875" defaultRowHeight="14.5" x14ac:dyDescent="0.35"/>
  <cols>
    <col min="1" max="1" width="5.7265625" style="1" customWidth="1"/>
    <col min="2" max="2" width="6.7265625" style="1" customWidth="1"/>
    <col min="3" max="9" width="9.1796875" style="1"/>
    <col min="10" max="11" width="9.1796875" style="1" customWidth="1"/>
    <col min="12" max="12" width="19.54296875" style="1" customWidth="1"/>
    <col min="13" max="17" width="9.1796875" style="1" hidden="1" customWidth="1"/>
    <col min="18" max="19" width="7.81640625" style="1" customWidth="1"/>
    <col min="20" max="16384" width="9.1796875" style="1"/>
  </cols>
  <sheetData>
    <row r="2" spans="2:19" x14ac:dyDescent="0.35">
      <c r="B2" s="227" t="s">
        <v>766</v>
      </c>
    </row>
    <row r="4" spans="2:19" x14ac:dyDescent="0.35">
      <c r="B4" s="1116" t="s">
        <v>780</v>
      </c>
      <c r="C4" s="1116"/>
      <c r="D4" s="1116"/>
      <c r="E4" s="1116"/>
      <c r="F4" s="1116"/>
      <c r="G4" s="1116"/>
      <c r="H4" s="1116"/>
      <c r="I4" s="1116"/>
      <c r="J4" s="1116"/>
      <c r="K4" s="1116"/>
      <c r="L4" s="1116"/>
      <c r="M4" s="1116"/>
      <c r="N4" s="1116"/>
      <c r="O4" s="1116"/>
      <c r="P4" s="1116"/>
      <c r="Q4" s="1116"/>
      <c r="R4" s="1116"/>
      <c r="S4" s="1116"/>
    </row>
    <row r="5" spans="2:19" x14ac:dyDescent="0.35">
      <c r="B5" s="1117" t="s">
        <v>781</v>
      </c>
      <c r="C5" s="1117"/>
      <c r="D5" s="1117"/>
      <c r="E5" s="1117"/>
      <c r="F5" s="1117"/>
      <c r="G5" s="1117"/>
      <c r="H5" s="1117"/>
      <c r="I5" s="1117"/>
      <c r="J5" s="1117"/>
      <c r="K5" s="1117"/>
      <c r="L5" s="1117"/>
      <c r="M5" s="1117"/>
      <c r="N5" s="1117"/>
      <c r="O5" s="1117"/>
      <c r="P5" s="1117"/>
      <c r="Q5" s="1117"/>
      <c r="R5" s="1117"/>
      <c r="S5" s="1117"/>
    </row>
    <row r="6" spans="2:19" ht="34.5" customHeight="1" x14ac:dyDescent="0.35">
      <c r="B6" s="41" t="s">
        <v>117</v>
      </c>
      <c r="C6" s="1115" t="s">
        <v>782</v>
      </c>
      <c r="D6" s="1115"/>
      <c r="E6" s="1115"/>
      <c r="F6" s="1115"/>
      <c r="G6" s="1115"/>
      <c r="H6" s="1115"/>
      <c r="I6" s="1115"/>
      <c r="J6" s="1115"/>
      <c r="K6" s="1115"/>
      <c r="L6" s="1115"/>
      <c r="M6" s="1115"/>
      <c r="N6" s="1115"/>
      <c r="O6" s="1115"/>
      <c r="P6" s="1115"/>
      <c r="Q6" s="1115"/>
      <c r="R6" s="1115"/>
      <c r="S6" s="1115"/>
    </row>
    <row r="7" spans="2:19" x14ac:dyDescent="0.35">
      <c r="B7" s="1007" t="s">
        <v>118</v>
      </c>
      <c r="C7" s="1115" t="s">
        <v>783</v>
      </c>
      <c r="D7" s="1115"/>
      <c r="E7" s="1115"/>
      <c r="F7" s="1115"/>
      <c r="G7" s="1115"/>
      <c r="H7" s="1115"/>
      <c r="I7" s="1115"/>
      <c r="J7" s="1115"/>
      <c r="K7" s="1115"/>
      <c r="L7" s="1115"/>
      <c r="M7" s="1115"/>
      <c r="N7" s="1115"/>
      <c r="O7" s="1115"/>
      <c r="P7" s="1115"/>
      <c r="Q7" s="1115"/>
      <c r="R7" s="1115"/>
      <c r="S7" s="1115"/>
    </row>
    <row r="8" spans="2:19" x14ac:dyDescent="0.35">
      <c r="B8" s="1007"/>
      <c r="C8" s="1115"/>
      <c r="D8" s="1115"/>
      <c r="E8" s="1115"/>
      <c r="F8" s="1115"/>
      <c r="G8" s="1115"/>
      <c r="H8" s="1115"/>
      <c r="I8" s="1115"/>
      <c r="J8" s="1115"/>
      <c r="K8" s="1115"/>
      <c r="L8" s="1115"/>
      <c r="M8" s="1115"/>
      <c r="N8" s="1115"/>
      <c r="O8" s="1115"/>
      <c r="P8" s="1115"/>
      <c r="Q8" s="1115"/>
      <c r="R8" s="1115"/>
      <c r="S8" s="1115"/>
    </row>
    <row r="9" spans="2:19" x14ac:dyDescent="0.35">
      <c r="B9" s="1118" t="s">
        <v>148</v>
      </c>
      <c r="C9" s="1115" t="s">
        <v>784</v>
      </c>
      <c r="D9" s="1115"/>
      <c r="E9" s="1115"/>
      <c r="F9" s="1115"/>
      <c r="G9" s="1115"/>
      <c r="H9" s="1115"/>
      <c r="I9" s="1115"/>
      <c r="J9" s="1115"/>
      <c r="K9" s="1115"/>
      <c r="L9" s="1115"/>
      <c r="M9" s="1115"/>
      <c r="N9" s="1115"/>
      <c r="O9" s="1115"/>
      <c r="P9" s="1115"/>
      <c r="Q9" s="1115"/>
      <c r="R9" s="1115"/>
      <c r="S9" s="1115"/>
    </row>
    <row r="10" spans="2:19" x14ac:dyDescent="0.35">
      <c r="B10" s="1118"/>
      <c r="C10" s="1115"/>
      <c r="D10" s="1115"/>
      <c r="E10" s="1115"/>
      <c r="F10" s="1115"/>
      <c r="G10" s="1115"/>
      <c r="H10" s="1115"/>
      <c r="I10" s="1115"/>
      <c r="J10" s="1115"/>
      <c r="K10" s="1115"/>
      <c r="L10" s="1115"/>
      <c r="M10" s="1115"/>
      <c r="N10" s="1115"/>
      <c r="O10" s="1115"/>
      <c r="P10" s="1115"/>
      <c r="Q10" s="1115"/>
      <c r="R10" s="1115"/>
      <c r="S10" s="1115"/>
    </row>
    <row r="11" spans="2:19" x14ac:dyDescent="0.35">
      <c r="B11" s="1007" t="s">
        <v>133</v>
      </c>
      <c r="C11" s="1115" t="s">
        <v>785</v>
      </c>
      <c r="D11" s="1115"/>
      <c r="E11" s="1115"/>
      <c r="F11" s="1115"/>
      <c r="G11" s="1115"/>
      <c r="H11" s="1115"/>
      <c r="I11" s="1115"/>
      <c r="J11" s="1115"/>
      <c r="K11" s="1115"/>
      <c r="L11" s="1115"/>
      <c r="M11" s="1115"/>
      <c r="N11" s="1115"/>
      <c r="O11" s="1115"/>
      <c r="P11" s="1115"/>
      <c r="Q11" s="1115"/>
      <c r="R11" s="1115"/>
      <c r="S11" s="1115"/>
    </row>
    <row r="12" spans="2:19" x14ac:dyDescent="0.35">
      <c r="B12" s="1007"/>
      <c r="C12" s="1115"/>
      <c r="D12" s="1115"/>
      <c r="E12" s="1115"/>
      <c r="F12" s="1115"/>
      <c r="G12" s="1115"/>
      <c r="H12" s="1115"/>
      <c r="I12" s="1115"/>
      <c r="J12" s="1115"/>
      <c r="K12" s="1115"/>
      <c r="L12" s="1115"/>
      <c r="M12" s="1115"/>
      <c r="N12" s="1115"/>
      <c r="O12" s="1115"/>
      <c r="P12" s="1115"/>
      <c r="Q12" s="1115"/>
      <c r="R12" s="1115"/>
      <c r="S12" s="1115"/>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2C59-74E9-43D9-A278-4AF9F49A881F}">
  <sheetPr codeName="Sheet40">
    <pageSetUpPr fitToPage="1"/>
  </sheetPr>
  <dimension ref="B2:S11"/>
  <sheetViews>
    <sheetView workbookViewId="0"/>
  </sheetViews>
  <sheetFormatPr defaultColWidth="9.1796875" defaultRowHeight="14.5" x14ac:dyDescent="0.35"/>
  <cols>
    <col min="1" max="1" width="5.7265625" style="1" customWidth="1"/>
    <col min="2" max="2" width="5.453125" style="1" customWidth="1"/>
    <col min="3" max="13" width="9.1796875" style="1"/>
    <col min="14" max="14" width="0.26953125" style="1" customWidth="1"/>
    <col min="15" max="18" width="9.1796875" style="1" hidden="1" customWidth="1"/>
    <col min="19" max="19" width="17.1796875" style="1" customWidth="1"/>
    <col min="20" max="16384" width="9.1796875" style="1"/>
  </cols>
  <sheetData>
    <row r="2" spans="2:19" x14ac:dyDescent="0.35">
      <c r="B2" s="227" t="s">
        <v>767</v>
      </c>
    </row>
    <row r="4" spans="2:19" x14ac:dyDescent="0.35">
      <c r="B4" s="1117" t="s">
        <v>781</v>
      </c>
      <c r="C4" s="1117"/>
      <c r="D4" s="1117"/>
      <c r="E4" s="1117"/>
      <c r="F4" s="1117"/>
      <c r="G4" s="1117"/>
      <c r="H4" s="1117"/>
      <c r="I4" s="1117"/>
      <c r="J4" s="1117"/>
      <c r="K4" s="1117"/>
      <c r="L4" s="1117"/>
      <c r="M4" s="1117"/>
      <c r="N4" s="1117"/>
      <c r="O4" s="1117"/>
      <c r="P4" s="1117"/>
      <c r="Q4" s="1117"/>
      <c r="R4" s="1117"/>
      <c r="S4" s="1117"/>
    </row>
    <row r="5" spans="2:19" ht="51.75" customHeight="1" x14ac:dyDescent="0.35">
      <c r="B5" s="41" t="s">
        <v>117</v>
      </c>
      <c r="C5" s="1115" t="s">
        <v>786</v>
      </c>
      <c r="D5" s="1115"/>
      <c r="E5" s="1115"/>
      <c r="F5" s="1115"/>
      <c r="G5" s="1115"/>
      <c r="H5" s="1115"/>
      <c r="I5" s="1115"/>
      <c r="J5" s="1115"/>
      <c r="K5" s="1115"/>
      <c r="L5" s="1115"/>
      <c r="M5" s="1115"/>
      <c r="N5" s="1115"/>
      <c r="O5" s="1115"/>
      <c r="P5" s="1115"/>
      <c r="Q5" s="1115"/>
      <c r="R5" s="1115"/>
      <c r="S5" s="1115"/>
    </row>
    <row r="6" spans="2:19" ht="15" customHeight="1" x14ac:dyDescent="0.35">
      <c r="B6" s="1007" t="s">
        <v>118</v>
      </c>
      <c r="C6" s="1115" t="s">
        <v>787</v>
      </c>
      <c r="D6" s="1115"/>
      <c r="E6" s="1115"/>
      <c r="F6" s="1115"/>
      <c r="G6" s="1115"/>
      <c r="H6" s="1115"/>
      <c r="I6" s="1115"/>
      <c r="J6" s="1115"/>
      <c r="K6" s="1115"/>
      <c r="L6" s="1115"/>
      <c r="M6" s="1115"/>
      <c r="N6" s="1115"/>
      <c r="O6" s="1115"/>
      <c r="P6" s="1115"/>
      <c r="Q6" s="1115"/>
      <c r="R6" s="1115"/>
      <c r="S6" s="1115"/>
    </row>
    <row r="7" spans="2:19" x14ac:dyDescent="0.35">
      <c r="B7" s="1007"/>
      <c r="C7" s="1115"/>
      <c r="D7" s="1115"/>
      <c r="E7" s="1115"/>
      <c r="F7" s="1115"/>
      <c r="G7" s="1115"/>
      <c r="H7" s="1115"/>
      <c r="I7" s="1115"/>
      <c r="J7" s="1115"/>
      <c r="K7" s="1115"/>
      <c r="L7" s="1115"/>
      <c r="M7" s="1115"/>
      <c r="N7" s="1115"/>
      <c r="O7" s="1115"/>
      <c r="P7" s="1115"/>
      <c r="Q7" s="1115"/>
      <c r="R7" s="1115"/>
      <c r="S7" s="1115"/>
    </row>
    <row r="8" spans="2:19" x14ac:dyDescent="0.35">
      <c r="B8" s="1007" t="s">
        <v>148</v>
      </c>
      <c r="C8" s="1115" t="s">
        <v>788</v>
      </c>
      <c r="D8" s="1115"/>
      <c r="E8" s="1115"/>
      <c r="F8" s="1115"/>
      <c r="G8" s="1115"/>
      <c r="H8" s="1115"/>
      <c r="I8" s="1115"/>
      <c r="J8" s="1115"/>
      <c r="K8" s="1115"/>
      <c r="L8" s="1115"/>
      <c r="M8" s="1115"/>
      <c r="N8" s="1115"/>
      <c r="O8" s="1115"/>
      <c r="P8" s="1115"/>
      <c r="Q8" s="1115"/>
      <c r="R8" s="1115"/>
      <c r="S8" s="1115"/>
    </row>
    <row r="9" spans="2:19" x14ac:dyDescent="0.35">
      <c r="B9" s="1007"/>
      <c r="C9" s="1115"/>
      <c r="D9" s="1115"/>
      <c r="E9" s="1115"/>
      <c r="F9" s="1115"/>
      <c r="G9" s="1115"/>
      <c r="H9" s="1115"/>
      <c r="I9" s="1115"/>
      <c r="J9" s="1115"/>
      <c r="K9" s="1115"/>
      <c r="L9" s="1115"/>
      <c r="M9" s="1115"/>
      <c r="N9" s="1115"/>
      <c r="O9" s="1115"/>
      <c r="P9" s="1115"/>
      <c r="Q9" s="1115"/>
      <c r="R9" s="1115"/>
      <c r="S9" s="1115"/>
    </row>
    <row r="10" spans="2:19" x14ac:dyDescent="0.35">
      <c r="B10" s="1007" t="s">
        <v>133</v>
      </c>
      <c r="C10" s="1115" t="s">
        <v>789</v>
      </c>
      <c r="D10" s="1115"/>
      <c r="E10" s="1115"/>
      <c r="F10" s="1115"/>
      <c r="G10" s="1115"/>
      <c r="H10" s="1115"/>
      <c r="I10" s="1115"/>
      <c r="J10" s="1115"/>
      <c r="K10" s="1115"/>
      <c r="L10" s="1115"/>
      <c r="M10" s="1115"/>
      <c r="N10" s="1115"/>
      <c r="O10" s="1115"/>
      <c r="P10" s="1115"/>
      <c r="Q10" s="1115"/>
      <c r="R10" s="1115"/>
      <c r="S10" s="1115"/>
    </row>
    <row r="11" spans="2:19" ht="42" customHeight="1" x14ac:dyDescent="0.35">
      <c r="B11" s="1007"/>
      <c r="C11" s="1115"/>
      <c r="D11" s="1115"/>
      <c r="E11" s="1115"/>
      <c r="F11" s="1115"/>
      <c r="G11" s="1115"/>
      <c r="H11" s="1115"/>
      <c r="I11" s="1115"/>
      <c r="J11" s="1115"/>
      <c r="K11" s="1115"/>
      <c r="L11" s="1115"/>
      <c r="M11" s="1115"/>
      <c r="N11" s="1115"/>
      <c r="O11" s="1115"/>
      <c r="P11" s="1115"/>
      <c r="Q11" s="1115"/>
      <c r="R11" s="1115"/>
      <c r="S11" s="1115"/>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EDB-D774-4BF6-B376-7017D1510420}">
  <sheetPr codeName="Sheet41">
    <pageSetUpPr fitToPage="1"/>
  </sheetPr>
  <dimension ref="A1:Q30"/>
  <sheetViews>
    <sheetView workbookViewId="0">
      <selection activeCell="C30" sqref="C30"/>
    </sheetView>
  </sheetViews>
  <sheetFormatPr defaultColWidth="9.1796875" defaultRowHeight="14.5" x14ac:dyDescent="0.35"/>
  <cols>
    <col min="1" max="1" width="5.81640625" style="1" customWidth="1"/>
    <col min="2" max="2" width="24" style="1" bestFit="1" customWidth="1"/>
    <col min="3" max="3" width="12.7265625" style="1" bestFit="1" customWidth="1"/>
    <col min="4" max="4" width="12.81640625" style="1" bestFit="1" customWidth="1"/>
    <col min="5" max="5" width="12" style="1" bestFit="1" customWidth="1"/>
    <col min="6" max="7" width="9.26953125" style="1" bestFit="1" customWidth="1"/>
    <col min="8" max="8" width="10.1796875" style="1" bestFit="1" customWidth="1"/>
    <col min="9" max="14" width="9.26953125" style="1" bestFit="1" customWidth="1"/>
    <col min="15" max="15" width="10.54296875" style="1" customWidth="1"/>
    <col min="16" max="16384" width="9.1796875" style="1"/>
  </cols>
  <sheetData>
    <row r="1" spans="1:17" x14ac:dyDescent="0.35">
      <c r="A1" s="227" t="s">
        <v>790</v>
      </c>
    </row>
    <row r="2" spans="1:17" ht="15.5" x14ac:dyDescent="0.35">
      <c r="A2" s="187"/>
      <c r="B2" s="228"/>
      <c r="C2" s="228"/>
      <c r="D2" s="228"/>
      <c r="E2" s="228"/>
      <c r="F2" s="228"/>
      <c r="G2" s="228"/>
      <c r="H2" s="228"/>
      <c r="I2" s="228"/>
      <c r="J2" s="228"/>
      <c r="K2" s="228"/>
      <c r="L2" s="228"/>
      <c r="M2" s="228"/>
      <c r="N2" s="228"/>
      <c r="O2" s="228"/>
      <c r="P2" s="228"/>
      <c r="Q2" s="228"/>
    </row>
    <row r="3" spans="1:17" ht="16" thickBot="1" x14ac:dyDescent="0.4">
      <c r="A3" s="187"/>
      <c r="B3" s="228"/>
      <c r="C3" s="228"/>
      <c r="D3" s="228"/>
      <c r="E3" s="228"/>
      <c r="F3" s="228"/>
      <c r="G3" s="228"/>
      <c r="H3" s="228"/>
      <c r="I3" s="228"/>
      <c r="J3" s="228"/>
      <c r="K3" s="228"/>
      <c r="L3" s="228"/>
      <c r="M3" s="228"/>
      <c r="N3" s="228"/>
      <c r="O3" s="228"/>
      <c r="P3" s="228"/>
      <c r="Q3" s="228"/>
    </row>
    <row r="4" spans="1:17" ht="16" thickBot="1" x14ac:dyDescent="0.4">
      <c r="A4" s="229"/>
      <c r="B4" s="229"/>
      <c r="C4" s="230" t="s">
        <v>7</v>
      </c>
      <c r="D4" s="231" t="s">
        <v>8</v>
      </c>
      <c r="E4" s="231" t="s">
        <v>9</v>
      </c>
      <c r="F4" s="231" t="s">
        <v>46</v>
      </c>
      <c r="G4" s="231" t="s">
        <v>47</v>
      </c>
      <c r="H4" s="231" t="s">
        <v>156</v>
      </c>
      <c r="I4" s="231" t="s">
        <v>157</v>
      </c>
      <c r="J4" s="231" t="s">
        <v>158</v>
      </c>
      <c r="K4" s="231" t="s">
        <v>159</v>
      </c>
      <c r="L4" s="231" t="s">
        <v>160</v>
      </c>
      <c r="M4" s="231" t="s">
        <v>161</v>
      </c>
      <c r="N4" s="231" t="s">
        <v>162</v>
      </c>
      <c r="O4" s="231" t="s">
        <v>163</v>
      </c>
      <c r="P4" s="231" t="s">
        <v>758</v>
      </c>
      <c r="Q4" s="231" t="s">
        <v>759</v>
      </c>
    </row>
    <row r="5" spans="1:17" ht="40.5" customHeight="1" thickBot="1" x14ac:dyDescent="0.4">
      <c r="A5" s="229"/>
      <c r="B5" s="229"/>
      <c r="C5" s="1119" t="s">
        <v>791</v>
      </c>
      <c r="D5" s="1120"/>
      <c r="E5" s="1120"/>
      <c r="F5" s="1120"/>
      <c r="G5" s="1120"/>
      <c r="H5" s="1121"/>
      <c r="I5" s="1122" t="s">
        <v>792</v>
      </c>
      <c r="J5" s="1120"/>
      <c r="K5" s="1120"/>
      <c r="L5" s="1120"/>
      <c r="M5" s="1120"/>
      <c r="N5" s="1121"/>
      <c r="O5" s="1123" t="s">
        <v>793</v>
      </c>
      <c r="P5" s="1119" t="s">
        <v>794</v>
      </c>
      <c r="Q5" s="1121"/>
    </row>
    <row r="6" spans="1:17" ht="57.75" customHeight="1" thickBot="1" x14ac:dyDescent="0.4">
      <c r="A6" s="229"/>
      <c r="B6" s="229"/>
      <c r="C6" s="1125" t="s">
        <v>795</v>
      </c>
      <c r="D6" s="1126"/>
      <c r="E6" s="1127"/>
      <c r="F6" s="1128" t="s">
        <v>796</v>
      </c>
      <c r="G6" s="1126"/>
      <c r="H6" s="1127"/>
      <c r="I6" s="1128" t="s">
        <v>797</v>
      </c>
      <c r="J6" s="1126"/>
      <c r="K6" s="1127"/>
      <c r="L6" s="1128" t="s">
        <v>798</v>
      </c>
      <c r="M6" s="1126"/>
      <c r="N6" s="1127"/>
      <c r="O6" s="1124"/>
      <c r="P6" s="1129" t="s">
        <v>799</v>
      </c>
      <c r="Q6" s="1129" t="s">
        <v>800</v>
      </c>
    </row>
    <row r="7" spans="1:17" ht="25.5" thickBot="1" x14ac:dyDescent="0.4">
      <c r="A7" s="229"/>
      <c r="B7" s="232"/>
      <c r="C7" s="233"/>
      <c r="D7" s="231" t="s">
        <v>801</v>
      </c>
      <c r="E7" s="231" t="s">
        <v>802</v>
      </c>
      <c r="F7" s="233"/>
      <c r="G7" s="231" t="s">
        <v>802</v>
      </c>
      <c r="H7" s="231" t="s">
        <v>803</v>
      </c>
      <c r="I7" s="234"/>
      <c r="J7" s="235" t="s">
        <v>801</v>
      </c>
      <c r="K7" s="235" t="s">
        <v>802</v>
      </c>
      <c r="L7" s="233"/>
      <c r="M7" s="235" t="s">
        <v>802</v>
      </c>
      <c r="N7" s="235" t="s">
        <v>803</v>
      </c>
      <c r="O7" s="233"/>
      <c r="P7" s="1130"/>
      <c r="Q7" s="1130"/>
    </row>
    <row r="8" spans="1:17" ht="25.5" thickBot="1" x14ac:dyDescent="0.4">
      <c r="A8" s="236" t="s">
        <v>804</v>
      </c>
      <c r="B8" s="237" t="s">
        <v>805</v>
      </c>
      <c r="C8" s="697">
        <f>SUM(D8:E8)</f>
        <v>2306216880.0700002</v>
      </c>
      <c r="D8" s="698">
        <v>2306216880.0700002</v>
      </c>
      <c r="E8" s="698"/>
      <c r="F8" s="697">
        <f>SUM(G8:H8)</f>
        <v>0</v>
      </c>
      <c r="G8" s="698"/>
      <c r="H8" s="698"/>
      <c r="I8" s="698"/>
      <c r="J8" s="697"/>
      <c r="K8" s="697"/>
      <c r="L8" s="697"/>
      <c r="M8" s="697"/>
      <c r="N8" s="697"/>
      <c r="O8" s="710"/>
      <c r="P8" s="711"/>
      <c r="Q8" s="711"/>
    </row>
    <row r="9" spans="1:17" ht="15" thickBot="1" x14ac:dyDescent="0.4">
      <c r="A9" s="236" t="s">
        <v>179</v>
      </c>
      <c r="B9" s="237" t="s">
        <v>806</v>
      </c>
      <c r="C9" s="697">
        <f t="shared" ref="C9:C29" si="0">SUM(D9:E9)</f>
        <v>3559365713.6699996</v>
      </c>
      <c r="D9" s="698">
        <f>SUM(D10:D14,D16)</f>
        <v>3322948985.4499998</v>
      </c>
      <c r="E9" s="698">
        <f t="shared" ref="E9" si="1">SUM(E10:E14,E16)</f>
        <v>236416728.22</v>
      </c>
      <c r="F9" s="697">
        <f t="shared" ref="F9:F29" si="2">SUM(G9:H9)</f>
        <v>9344214.7199999988</v>
      </c>
      <c r="G9" s="698">
        <f t="shared" ref="G9:H9" si="3">SUM(G10:G14,G16)</f>
        <v>0</v>
      </c>
      <c r="H9" s="698">
        <f t="shared" si="3"/>
        <v>9344214.7199999988</v>
      </c>
      <c r="I9" s="698">
        <f t="shared" ref="I9:I29" si="4">SUM(J9:K9)</f>
        <v>-16525573.58</v>
      </c>
      <c r="J9" s="697">
        <f t="shared" ref="J9" si="5">SUM(J10:J14,J16)</f>
        <v>-10161145.640000001</v>
      </c>
      <c r="K9" s="697">
        <f t="shared" ref="K9" si="6">SUM(K10:K14,K16)</f>
        <v>-6364427.9399999995</v>
      </c>
      <c r="L9" s="697">
        <f t="shared" ref="L9:L29" si="7">SUM(M9:N9)</f>
        <v>-2566793.4299999997</v>
      </c>
      <c r="M9" s="697">
        <f t="shared" ref="M9" si="8">SUM(M10:M14,M16)</f>
        <v>0</v>
      </c>
      <c r="N9" s="697">
        <f t="shared" ref="N9" si="9">SUM(N10:N14,N16)</f>
        <v>-2566793.4299999997</v>
      </c>
      <c r="O9" s="710"/>
      <c r="P9" s="711"/>
      <c r="Q9" s="711"/>
    </row>
    <row r="10" spans="1:17" ht="15" thickBot="1" x14ac:dyDescent="0.4">
      <c r="A10" s="239" t="s">
        <v>181</v>
      </c>
      <c r="B10" s="240" t="s">
        <v>807</v>
      </c>
      <c r="C10" s="712">
        <f t="shared" si="0"/>
        <v>6638.24</v>
      </c>
      <c r="D10" s="712">
        <v>6638.24</v>
      </c>
      <c r="E10" s="712">
        <v>0</v>
      </c>
      <c r="F10" s="698">
        <f t="shared" si="2"/>
        <v>0</v>
      </c>
      <c r="G10" s="698"/>
      <c r="H10" s="698">
        <v>0</v>
      </c>
      <c r="I10" s="698">
        <f t="shared" si="4"/>
        <v>-0.42</v>
      </c>
      <c r="J10" s="698">
        <v>-0.42</v>
      </c>
      <c r="K10" s="698">
        <v>0</v>
      </c>
      <c r="L10" s="698">
        <f t="shared" si="7"/>
        <v>0</v>
      </c>
      <c r="M10" s="698"/>
      <c r="N10" s="698">
        <v>0</v>
      </c>
      <c r="O10" s="711"/>
      <c r="P10" s="711"/>
      <c r="Q10" s="711"/>
    </row>
    <row r="11" spans="1:17" ht="15" thickBot="1" x14ac:dyDescent="0.4">
      <c r="A11" s="239" t="s">
        <v>808</v>
      </c>
      <c r="B11" s="240" t="s">
        <v>809</v>
      </c>
      <c r="C11" s="712">
        <f t="shared" si="0"/>
        <v>78489261.069999993</v>
      </c>
      <c r="D11" s="712">
        <v>78261310.75</v>
      </c>
      <c r="E11" s="712">
        <v>227950.32</v>
      </c>
      <c r="F11" s="698">
        <f t="shared" si="2"/>
        <v>0</v>
      </c>
      <c r="G11" s="698"/>
      <c r="H11" s="698">
        <v>0</v>
      </c>
      <c r="I11" s="698">
        <f t="shared" si="4"/>
        <v>-155378.63999999998</v>
      </c>
      <c r="J11" s="698">
        <v>-150463.43</v>
      </c>
      <c r="K11" s="698">
        <v>-4915.21</v>
      </c>
      <c r="L11" s="698">
        <f t="shared" si="7"/>
        <v>0</v>
      </c>
      <c r="M11" s="698"/>
      <c r="N11" s="698">
        <v>0</v>
      </c>
      <c r="O11" s="711"/>
      <c r="P11" s="711"/>
      <c r="Q11" s="711"/>
    </row>
    <row r="12" spans="1:17" ht="15" thickBot="1" x14ac:dyDescent="0.4">
      <c r="A12" s="239" t="s">
        <v>810</v>
      </c>
      <c r="B12" s="240" t="s">
        <v>811</v>
      </c>
      <c r="C12" s="712">
        <f t="shared" si="0"/>
        <v>3576.29</v>
      </c>
      <c r="D12" s="712">
        <v>3576.29</v>
      </c>
      <c r="E12" s="712">
        <v>0</v>
      </c>
      <c r="F12" s="698">
        <f t="shared" si="2"/>
        <v>0</v>
      </c>
      <c r="G12" s="698"/>
      <c r="H12" s="698">
        <v>0</v>
      </c>
      <c r="I12" s="698">
        <f t="shared" si="4"/>
        <v>-0.45</v>
      </c>
      <c r="J12" s="698">
        <v>-0.45</v>
      </c>
      <c r="K12" s="698">
        <v>0</v>
      </c>
      <c r="L12" s="698">
        <f t="shared" si="7"/>
        <v>0</v>
      </c>
      <c r="M12" s="698"/>
      <c r="N12" s="698">
        <v>0</v>
      </c>
      <c r="O12" s="711"/>
      <c r="P12" s="711"/>
      <c r="Q12" s="711"/>
    </row>
    <row r="13" spans="1:17" ht="15" thickBot="1" x14ac:dyDescent="0.4">
      <c r="A13" s="239" t="s">
        <v>812</v>
      </c>
      <c r="B13" s="240" t="s">
        <v>813</v>
      </c>
      <c r="C13" s="712">
        <f t="shared" si="0"/>
        <v>408432476.00999999</v>
      </c>
      <c r="D13" s="712">
        <v>402512240.11000001</v>
      </c>
      <c r="E13" s="712">
        <v>5920235.9000000004</v>
      </c>
      <c r="F13" s="698">
        <f t="shared" si="2"/>
        <v>0</v>
      </c>
      <c r="G13" s="698"/>
      <c r="H13" s="698">
        <v>0</v>
      </c>
      <c r="I13" s="698">
        <f t="shared" si="4"/>
        <v>-1105139.01</v>
      </c>
      <c r="J13" s="698">
        <v>-1085085.48</v>
      </c>
      <c r="K13" s="698">
        <v>-20053.53</v>
      </c>
      <c r="L13" s="698">
        <f t="shared" si="7"/>
        <v>0</v>
      </c>
      <c r="M13" s="698"/>
      <c r="N13" s="698">
        <v>0</v>
      </c>
      <c r="O13" s="711"/>
      <c r="P13" s="711"/>
      <c r="Q13" s="711"/>
    </row>
    <row r="14" spans="1:17" ht="15" thickBot="1" x14ac:dyDescent="0.4">
      <c r="A14" s="239" t="s">
        <v>814</v>
      </c>
      <c r="B14" s="240" t="s">
        <v>815</v>
      </c>
      <c r="C14" s="712">
        <f t="shared" si="0"/>
        <v>1787263845.49</v>
      </c>
      <c r="D14" s="712">
        <v>1651939293.52</v>
      </c>
      <c r="E14" s="712">
        <v>135324551.97</v>
      </c>
      <c r="F14" s="698">
        <f t="shared" si="2"/>
        <v>3898436.5</v>
      </c>
      <c r="G14" s="698"/>
      <c r="H14" s="698">
        <v>3898436.5</v>
      </c>
      <c r="I14" s="698">
        <f t="shared" si="4"/>
        <v>-12758351.85</v>
      </c>
      <c r="J14" s="698">
        <v>-8120293.8799999999</v>
      </c>
      <c r="K14" s="698">
        <v>-4638057.97</v>
      </c>
      <c r="L14" s="698">
        <f t="shared" si="7"/>
        <v>-1149581.71</v>
      </c>
      <c r="M14" s="698"/>
      <c r="N14" s="698">
        <v>-1149581.71</v>
      </c>
      <c r="O14" s="711"/>
      <c r="P14" s="711"/>
      <c r="Q14" s="711"/>
    </row>
    <row r="15" spans="1:17" ht="15" thickBot="1" x14ac:dyDescent="0.4">
      <c r="A15" s="239" t="s">
        <v>816</v>
      </c>
      <c r="B15" s="241" t="s">
        <v>817</v>
      </c>
      <c r="C15" s="712">
        <f t="shared" si="0"/>
        <v>1385399751.01</v>
      </c>
      <c r="D15" s="712">
        <v>1269890400.99</v>
      </c>
      <c r="E15" s="712">
        <v>115509350.02</v>
      </c>
      <c r="F15" s="698">
        <f t="shared" si="2"/>
        <v>3898436.5</v>
      </c>
      <c r="G15" s="698"/>
      <c r="H15" s="698">
        <v>3898436.5</v>
      </c>
      <c r="I15" s="698">
        <f t="shared" si="4"/>
        <v>-8566927.0999999996</v>
      </c>
      <c r="J15" s="698">
        <v>-5875502.3300000001</v>
      </c>
      <c r="K15" s="698">
        <v>-2691424.77</v>
      </c>
      <c r="L15" s="698">
        <f t="shared" si="7"/>
        <v>-1149581.71</v>
      </c>
      <c r="M15" s="698"/>
      <c r="N15" s="698">
        <v>-1149581.71</v>
      </c>
      <c r="O15" s="711"/>
      <c r="P15" s="711"/>
      <c r="Q15" s="711"/>
    </row>
    <row r="16" spans="1:17" ht="15" thickBot="1" x14ac:dyDescent="0.4">
      <c r="A16" s="239" t="s">
        <v>818</v>
      </c>
      <c r="B16" s="240" t="s">
        <v>819</v>
      </c>
      <c r="C16" s="712">
        <f t="shared" si="0"/>
        <v>1285169916.5699999</v>
      </c>
      <c r="D16" s="712">
        <v>1190225926.54</v>
      </c>
      <c r="E16" s="712">
        <v>94943990.030000001</v>
      </c>
      <c r="F16" s="698">
        <f t="shared" si="2"/>
        <v>5445778.2199999997</v>
      </c>
      <c r="G16" s="698"/>
      <c r="H16" s="698">
        <v>5445778.2199999997</v>
      </c>
      <c r="I16" s="698">
        <f t="shared" si="4"/>
        <v>-2506703.21</v>
      </c>
      <c r="J16" s="698">
        <v>-805301.98</v>
      </c>
      <c r="K16" s="698">
        <v>-1701401.23</v>
      </c>
      <c r="L16" s="698">
        <f t="shared" si="7"/>
        <v>-1417211.72</v>
      </c>
      <c r="M16" s="698"/>
      <c r="N16" s="698">
        <v>-1417211.72</v>
      </c>
      <c r="O16" s="711"/>
      <c r="P16" s="711"/>
      <c r="Q16" s="711"/>
    </row>
    <row r="17" spans="1:17" ht="15" thickBot="1" x14ac:dyDescent="0.4">
      <c r="A17" s="242" t="s">
        <v>820</v>
      </c>
      <c r="B17" s="238" t="s">
        <v>821</v>
      </c>
      <c r="C17" s="698">
        <f t="shared" si="0"/>
        <v>5390492.7999999998</v>
      </c>
      <c r="D17" s="698">
        <f>SUM(D18:D22)</f>
        <v>5390492.7999999998</v>
      </c>
      <c r="E17" s="698">
        <f>SUM(E18:E22)</f>
        <v>0</v>
      </c>
      <c r="F17" s="698">
        <f t="shared" si="2"/>
        <v>0</v>
      </c>
      <c r="G17" s="698"/>
      <c r="H17" s="698"/>
      <c r="I17" s="698">
        <f t="shared" si="4"/>
        <v>0</v>
      </c>
      <c r="J17" s="698"/>
      <c r="K17" s="698"/>
      <c r="L17" s="698">
        <f t="shared" si="7"/>
        <v>0</v>
      </c>
      <c r="M17" s="698"/>
      <c r="N17" s="698"/>
      <c r="O17" s="711"/>
      <c r="P17" s="711"/>
      <c r="Q17" s="711"/>
    </row>
    <row r="18" spans="1:17" ht="15" thickBot="1" x14ac:dyDescent="0.4">
      <c r="A18" s="239" t="s">
        <v>822</v>
      </c>
      <c r="B18" s="240" t="s">
        <v>807</v>
      </c>
      <c r="C18" s="712">
        <f t="shared" si="0"/>
        <v>0</v>
      </c>
      <c r="D18" s="712">
        <v>0</v>
      </c>
      <c r="E18" s="712"/>
      <c r="F18" s="698">
        <f t="shared" si="2"/>
        <v>0</v>
      </c>
      <c r="G18" s="698"/>
      <c r="H18" s="698"/>
      <c r="I18" s="698">
        <f t="shared" si="4"/>
        <v>0</v>
      </c>
      <c r="J18" s="698"/>
      <c r="K18" s="698"/>
      <c r="L18" s="698">
        <f t="shared" si="7"/>
        <v>0</v>
      </c>
      <c r="M18" s="698"/>
      <c r="N18" s="698"/>
      <c r="O18" s="711"/>
      <c r="P18" s="711"/>
      <c r="Q18" s="711"/>
    </row>
    <row r="19" spans="1:17" ht="15" thickBot="1" x14ac:dyDescent="0.4">
      <c r="A19" s="239" t="s">
        <v>823</v>
      </c>
      <c r="B19" s="240" t="s">
        <v>809</v>
      </c>
      <c r="C19" s="712">
        <f t="shared" si="0"/>
        <v>4608336.76</v>
      </c>
      <c r="D19" s="712">
        <v>4608336.76</v>
      </c>
      <c r="E19" s="712"/>
      <c r="F19" s="698">
        <f t="shared" si="2"/>
        <v>0</v>
      </c>
      <c r="G19" s="698"/>
      <c r="H19" s="698"/>
      <c r="I19" s="698">
        <f t="shared" si="4"/>
        <v>0</v>
      </c>
      <c r="J19" s="698"/>
      <c r="K19" s="698"/>
      <c r="L19" s="698">
        <f t="shared" si="7"/>
        <v>0</v>
      </c>
      <c r="M19" s="698"/>
      <c r="N19" s="698"/>
      <c r="O19" s="711"/>
      <c r="P19" s="711"/>
      <c r="Q19" s="711"/>
    </row>
    <row r="20" spans="1:17" ht="15" thickBot="1" x14ac:dyDescent="0.4">
      <c r="A20" s="239" t="s">
        <v>824</v>
      </c>
      <c r="B20" s="240" t="s">
        <v>811</v>
      </c>
      <c r="C20" s="712">
        <f t="shared" si="0"/>
        <v>627748.96</v>
      </c>
      <c r="D20" s="712">
        <v>627748.96</v>
      </c>
      <c r="E20" s="712"/>
      <c r="F20" s="698">
        <f t="shared" si="2"/>
        <v>0</v>
      </c>
      <c r="G20" s="698"/>
      <c r="H20" s="698"/>
      <c r="I20" s="698">
        <f t="shared" si="4"/>
        <v>0</v>
      </c>
      <c r="J20" s="698"/>
      <c r="K20" s="698"/>
      <c r="L20" s="698">
        <f t="shared" si="7"/>
        <v>0</v>
      </c>
      <c r="M20" s="698"/>
      <c r="N20" s="698"/>
      <c r="O20" s="711"/>
      <c r="P20" s="711"/>
      <c r="Q20" s="711"/>
    </row>
    <row r="21" spans="1:17" ht="15" thickBot="1" x14ac:dyDescent="0.4">
      <c r="A21" s="239" t="s">
        <v>825</v>
      </c>
      <c r="B21" s="240" t="s">
        <v>813</v>
      </c>
      <c r="C21" s="712">
        <f t="shared" si="0"/>
        <v>0</v>
      </c>
      <c r="D21" s="712">
        <v>0</v>
      </c>
      <c r="E21" s="712"/>
      <c r="F21" s="698">
        <f t="shared" si="2"/>
        <v>0</v>
      </c>
      <c r="G21" s="698"/>
      <c r="H21" s="698"/>
      <c r="I21" s="698">
        <f t="shared" si="4"/>
        <v>0</v>
      </c>
      <c r="J21" s="698"/>
      <c r="K21" s="698"/>
      <c r="L21" s="698">
        <f t="shared" si="7"/>
        <v>0</v>
      </c>
      <c r="M21" s="698"/>
      <c r="N21" s="698"/>
      <c r="O21" s="711"/>
      <c r="P21" s="711"/>
      <c r="Q21" s="711"/>
    </row>
    <row r="22" spans="1:17" ht="15" thickBot="1" x14ac:dyDescent="0.4">
      <c r="A22" s="239" t="s">
        <v>826</v>
      </c>
      <c r="B22" s="240" t="s">
        <v>815</v>
      </c>
      <c r="C22" s="712">
        <f t="shared" si="0"/>
        <v>154407.07999999999</v>
      </c>
      <c r="D22" s="712">
        <v>154407.07999999999</v>
      </c>
      <c r="E22" s="712"/>
      <c r="F22" s="698">
        <f t="shared" si="2"/>
        <v>0</v>
      </c>
      <c r="G22" s="698"/>
      <c r="H22" s="698"/>
      <c r="I22" s="698">
        <f t="shared" si="4"/>
        <v>0</v>
      </c>
      <c r="J22" s="698"/>
      <c r="K22" s="698"/>
      <c r="L22" s="698">
        <f t="shared" si="7"/>
        <v>0</v>
      </c>
      <c r="M22" s="698"/>
      <c r="N22" s="698"/>
      <c r="O22" s="711"/>
      <c r="P22" s="711"/>
      <c r="Q22" s="711"/>
    </row>
    <row r="23" spans="1:17" ht="15" thickBot="1" x14ac:dyDescent="0.4">
      <c r="A23" s="242" t="s">
        <v>827</v>
      </c>
      <c r="B23" s="238" t="s">
        <v>740</v>
      </c>
      <c r="C23" s="699">
        <f t="shared" si="0"/>
        <v>370241725.85000002</v>
      </c>
      <c r="D23" s="699">
        <f>SUM(D24:D29)</f>
        <v>333375467.10000002</v>
      </c>
      <c r="E23" s="699">
        <f>SUM(E24:E29)</f>
        <v>36866258.75</v>
      </c>
      <c r="F23" s="699">
        <f t="shared" si="2"/>
        <v>150632.06999999995</v>
      </c>
      <c r="G23" s="699">
        <f t="shared" ref="G23:H23" si="10">SUM(G24:G29)</f>
        <v>0</v>
      </c>
      <c r="H23" s="699">
        <f t="shared" si="10"/>
        <v>150632.06999999995</v>
      </c>
      <c r="I23" s="699">
        <f t="shared" si="4"/>
        <v>-2561246.1799999997</v>
      </c>
      <c r="J23" s="699">
        <f t="shared" ref="J23" si="11">SUM(J24:J29)</f>
        <v>-2412158.4499999997</v>
      </c>
      <c r="K23" s="699">
        <f t="shared" ref="K23" si="12">SUM(K24:K29)</f>
        <v>-149087.73000000001</v>
      </c>
      <c r="L23" s="699">
        <f t="shared" si="7"/>
        <v>-721.4</v>
      </c>
      <c r="M23" s="699">
        <f t="shared" ref="M23" si="13">SUM(M24:M29)</f>
        <v>0</v>
      </c>
      <c r="N23" s="699">
        <f t="shared" ref="N23" si="14">SUM(N24:N29)</f>
        <v>-721.4</v>
      </c>
      <c r="O23" s="713"/>
      <c r="P23" s="714"/>
      <c r="Q23" s="714"/>
    </row>
    <row r="24" spans="1:17" ht="15" thickBot="1" x14ac:dyDescent="0.4">
      <c r="A24" s="239" t="s">
        <v>828</v>
      </c>
      <c r="B24" s="240" t="s">
        <v>807</v>
      </c>
      <c r="C24" s="699">
        <f t="shared" si="0"/>
        <v>199461.76000000001</v>
      </c>
      <c r="D24" s="699">
        <v>199461.76000000001</v>
      </c>
      <c r="E24" s="699">
        <v>0</v>
      </c>
      <c r="F24" s="699">
        <f t="shared" si="2"/>
        <v>0</v>
      </c>
      <c r="G24" s="699"/>
      <c r="H24" s="699">
        <v>0</v>
      </c>
      <c r="I24" s="699">
        <f t="shared" si="4"/>
        <v>-1.66</v>
      </c>
      <c r="J24" s="699">
        <v>-1.66</v>
      </c>
      <c r="K24" s="699"/>
      <c r="L24" s="699">
        <f t="shared" si="7"/>
        <v>0</v>
      </c>
      <c r="M24" s="699"/>
      <c r="N24" s="699"/>
      <c r="O24" s="713"/>
      <c r="P24" s="714"/>
      <c r="Q24" s="714"/>
    </row>
    <row r="25" spans="1:17" ht="15" thickBot="1" x14ac:dyDescent="0.4">
      <c r="A25" s="239" t="s">
        <v>829</v>
      </c>
      <c r="B25" s="240" t="s">
        <v>809</v>
      </c>
      <c r="C25" s="699">
        <f t="shared" si="0"/>
        <v>14963.51</v>
      </c>
      <c r="D25" s="699">
        <v>14963.51</v>
      </c>
      <c r="E25" s="699">
        <v>0</v>
      </c>
      <c r="F25" s="699">
        <f t="shared" si="2"/>
        <v>0</v>
      </c>
      <c r="G25" s="699"/>
      <c r="H25" s="699">
        <v>0</v>
      </c>
      <c r="I25" s="699">
        <f t="shared" si="4"/>
        <v>-1.9900000000000002</v>
      </c>
      <c r="J25" s="699">
        <v>-1.9900000000000002</v>
      </c>
      <c r="K25" s="699"/>
      <c r="L25" s="699">
        <f t="shared" si="7"/>
        <v>0</v>
      </c>
      <c r="M25" s="699"/>
      <c r="N25" s="699"/>
      <c r="O25" s="713"/>
      <c r="P25" s="714"/>
      <c r="Q25" s="714"/>
    </row>
    <row r="26" spans="1:17" ht="15" thickBot="1" x14ac:dyDescent="0.4">
      <c r="A26" s="239" t="s">
        <v>830</v>
      </c>
      <c r="B26" s="240" t="s">
        <v>811</v>
      </c>
      <c r="C26" s="699">
        <f t="shared" si="0"/>
        <v>59423.709999999992</v>
      </c>
      <c r="D26" s="699">
        <v>59423.709999999992</v>
      </c>
      <c r="E26" s="699">
        <v>0</v>
      </c>
      <c r="F26" s="699">
        <f t="shared" si="2"/>
        <v>0</v>
      </c>
      <c r="G26" s="699"/>
      <c r="H26" s="699">
        <v>0</v>
      </c>
      <c r="I26" s="699">
        <f t="shared" si="4"/>
        <v>-55078.19</v>
      </c>
      <c r="J26" s="699">
        <v>-55078.19</v>
      </c>
      <c r="K26" s="699"/>
      <c r="L26" s="699">
        <f t="shared" si="7"/>
        <v>0</v>
      </c>
      <c r="M26" s="699"/>
      <c r="N26" s="699"/>
      <c r="O26" s="713"/>
      <c r="P26" s="714"/>
      <c r="Q26" s="714"/>
    </row>
    <row r="27" spans="1:17" ht="15" thickBot="1" x14ac:dyDescent="0.4">
      <c r="A27" s="239" t="s">
        <v>831</v>
      </c>
      <c r="B27" s="240" t="s">
        <v>813</v>
      </c>
      <c r="C27" s="699">
        <f t="shared" si="0"/>
        <v>61591276.469999999</v>
      </c>
      <c r="D27" s="699">
        <v>61088901</v>
      </c>
      <c r="E27" s="699">
        <v>502375.47</v>
      </c>
      <c r="F27" s="699">
        <f t="shared" si="2"/>
        <v>0</v>
      </c>
      <c r="G27" s="699"/>
      <c r="H27" s="699">
        <v>0</v>
      </c>
      <c r="I27" s="699">
        <f t="shared" si="4"/>
        <v>-111753.32999999999</v>
      </c>
      <c r="J27" s="699">
        <v>-111753.32999999999</v>
      </c>
      <c r="K27" s="699"/>
      <c r="L27" s="699">
        <f t="shared" si="7"/>
        <v>0</v>
      </c>
      <c r="M27" s="699"/>
      <c r="N27" s="699"/>
      <c r="O27" s="713"/>
      <c r="P27" s="714"/>
      <c r="Q27" s="714"/>
    </row>
    <row r="28" spans="1:17" ht="15" thickBot="1" x14ac:dyDescent="0.4">
      <c r="A28" s="239" t="s">
        <v>832</v>
      </c>
      <c r="B28" s="240" t="s">
        <v>815</v>
      </c>
      <c r="C28" s="699">
        <f t="shared" si="0"/>
        <v>255541390.00000003</v>
      </c>
      <c r="D28" s="699">
        <v>247435974.42000002</v>
      </c>
      <c r="E28" s="699">
        <v>8105415.580000001</v>
      </c>
      <c r="F28" s="699">
        <f t="shared" si="2"/>
        <v>147378.41999999995</v>
      </c>
      <c r="G28" s="699"/>
      <c r="H28" s="699">
        <v>147378.41999999995</v>
      </c>
      <c r="I28" s="699">
        <f t="shared" si="4"/>
        <v>-2232525.38</v>
      </c>
      <c r="J28" s="699">
        <v>-2186907.6799999997</v>
      </c>
      <c r="K28" s="699">
        <v>-45617.700000000004</v>
      </c>
      <c r="L28" s="699">
        <f t="shared" si="7"/>
        <v>0</v>
      </c>
      <c r="M28" s="699"/>
      <c r="N28" s="699">
        <v>0</v>
      </c>
      <c r="O28" s="713"/>
      <c r="P28" s="714"/>
      <c r="Q28" s="714"/>
    </row>
    <row r="29" spans="1:17" ht="15" thickBot="1" x14ac:dyDescent="0.4">
      <c r="A29" s="239" t="s">
        <v>833</v>
      </c>
      <c r="B29" s="240" t="s">
        <v>819</v>
      </c>
      <c r="C29" s="699">
        <f t="shared" si="0"/>
        <v>52835210.399999999</v>
      </c>
      <c r="D29" s="699">
        <v>24576742.699999999</v>
      </c>
      <c r="E29" s="699">
        <v>28258467.699999999</v>
      </c>
      <c r="F29" s="699">
        <f t="shared" si="2"/>
        <v>3253.65</v>
      </c>
      <c r="G29" s="699"/>
      <c r="H29" s="699">
        <v>3253.65</v>
      </c>
      <c r="I29" s="699">
        <f t="shared" si="4"/>
        <v>-161885.63</v>
      </c>
      <c r="J29" s="699">
        <v>-58415.6</v>
      </c>
      <c r="K29" s="699">
        <v>-103470.03</v>
      </c>
      <c r="L29" s="699">
        <f t="shared" si="7"/>
        <v>-721.4</v>
      </c>
      <c r="M29" s="699"/>
      <c r="N29" s="699">
        <v>-721.4</v>
      </c>
      <c r="O29" s="713"/>
      <c r="P29" s="714"/>
      <c r="Q29" s="714"/>
    </row>
    <row r="30" spans="1:17" ht="15" thickBot="1" x14ac:dyDescent="0.4">
      <c r="A30" s="244" t="s">
        <v>834</v>
      </c>
      <c r="B30" s="243" t="s">
        <v>45</v>
      </c>
      <c r="C30" s="699">
        <f>C8+C9+C17+C23</f>
        <v>6241214812.3900003</v>
      </c>
      <c r="D30" s="699">
        <f t="shared" ref="D30:N30" si="15">D8+D9+D17+D23</f>
        <v>5967931825.420001</v>
      </c>
      <c r="E30" s="699">
        <f t="shared" si="15"/>
        <v>273282986.97000003</v>
      </c>
      <c r="F30" s="699">
        <f t="shared" si="15"/>
        <v>9494846.7899999991</v>
      </c>
      <c r="G30" s="699">
        <f t="shared" si="15"/>
        <v>0</v>
      </c>
      <c r="H30" s="699">
        <f t="shared" si="15"/>
        <v>9494846.7899999991</v>
      </c>
      <c r="I30" s="699">
        <f t="shared" si="15"/>
        <v>-19086819.759999998</v>
      </c>
      <c r="J30" s="699">
        <f t="shared" si="15"/>
        <v>-12573304.09</v>
      </c>
      <c r="K30" s="699">
        <f t="shared" si="15"/>
        <v>-6513515.6699999999</v>
      </c>
      <c r="L30" s="699">
        <f t="shared" si="15"/>
        <v>-2567514.8299999996</v>
      </c>
      <c r="M30" s="699">
        <f t="shared" si="15"/>
        <v>0</v>
      </c>
      <c r="N30" s="699">
        <f t="shared" si="15"/>
        <v>-2567514.8299999996</v>
      </c>
      <c r="O30" s="714"/>
      <c r="P30" s="714"/>
      <c r="Q30" s="714"/>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1E1F-4F79-4A79-9A6A-679AD6E71042}">
  <sheetPr codeName="Sheet42">
    <pageSetUpPr fitToPage="1"/>
  </sheetPr>
  <dimension ref="B2:I9"/>
  <sheetViews>
    <sheetView workbookViewId="0"/>
  </sheetViews>
  <sheetFormatPr defaultColWidth="9.1796875" defaultRowHeight="14.5" x14ac:dyDescent="0.35"/>
  <cols>
    <col min="1" max="1" width="7.1796875" style="1" customWidth="1"/>
    <col min="2" max="2" width="6.1796875" style="1" customWidth="1"/>
    <col min="3" max="3" width="27" style="1" customWidth="1"/>
    <col min="4" max="4" width="18.54296875" style="1" bestFit="1" customWidth="1"/>
    <col min="5" max="5" width="10.7265625" style="1" customWidth="1"/>
    <col min="6" max="6" width="21.81640625" style="1" customWidth="1"/>
    <col min="7" max="7" width="13.1796875" style="1" customWidth="1"/>
    <col min="8" max="8" width="11.453125" style="1" customWidth="1"/>
    <col min="9" max="9" width="10.81640625" style="1" customWidth="1"/>
    <col min="10" max="16384" width="9.1796875" style="1"/>
  </cols>
  <sheetData>
    <row r="2" spans="2:9" x14ac:dyDescent="0.35">
      <c r="B2" s="227" t="s">
        <v>769</v>
      </c>
    </row>
    <row r="3" spans="2:9" x14ac:dyDescent="0.35">
      <c r="B3" s="245"/>
    </row>
    <row r="4" spans="2:9" x14ac:dyDescent="0.35">
      <c r="B4" s="245"/>
      <c r="D4" s="39" t="s">
        <v>7</v>
      </c>
      <c r="E4" s="39" t="s">
        <v>8</v>
      </c>
      <c r="F4" s="39" t="s">
        <v>9</v>
      </c>
      <c r="G4" s="39" t="s">
        <v>46</v>
      </c>
      <c r="H4" s="39" t="s">
        <v>47</v>
      </c>
      <c r="I4" s="39" t="s">
        <v>156</v>
      </c>
    </row>
    <row r="5" spans="2:9" x14ac:dyDescent="0.35">
      <c r="D5" s="1073" t="s">
        <v>835</v>
      </c>
      <c r="E5" s="1073"/>
      <c r="F5" s="1073"/>
      <c r="G5" s="1073"/>
      <c r="H5" s="1073"/>
      <c r="I5" s="1073"/>
    </row>
    <row r="6" spans="2:9" ht="42" customHeight="1" x14ac:dyDescent="0.35">
      <c r="D6" s="15" t="s">
        <v>836</v>
      </c>
      <c r="E6" s="15" t="s">
        <v>837</v>
      </c>
      <c r="F6" s="15" t="s">
        <v>838</v>
      </c>
      <c r="G6" s="15" t="s">
        <v>839</v>
      </c>
      <c r="H6" s="15" t="s">
        <v>840</v>
      </c>
      <c r="I6" s="15" t="s">
        <v>45</v>
      </c>
    </row>
    <row r="7" spans="2:9" x14ac:dyDescent="0.35">
      <c r="B7" s="142">
        <v>1</v>
      </c>
      <c r="C7" s="246" t="s">
        <v>806</v>
      </c>
      <c r="D7" s="247"/>
      <c r="E7" s="247"/>
      <c r="F7" s="247"/>
      <c r="G7" s="247"/>
      <c r="H7" s="247"/>
      <c r="I7" s="247"/>
    </row>
    <row r="8" spans="2:9" x14ac:dyDescent="0.35">
      <c r="B8" s="142">
        <v>2</v>
      </c>
      <c r="C8" s="246" t="s">
        <v>821</v>
      </c>
      <c r="D8" s="247"/>
      <c r="E8" s="247"/>
      <c r="F8" s="247"/>
      <c r="G8" s="247"/>
      <c r="H8" s="247"/>
      <c r="I8" s="247"/>
    </row>
    <row r="9" spans="2:9" x14ac:dyDescent="0.35">
      <c r="B9" s="248">
        <v>3</v>
      </c>
      <c r="C9" s="249" t="s">
        <v>45</v>
      </c>
      <c r="D9" s="27"/>
      <c r="E9" s="27"/>
      <c r="F9" s="27"/>
      <c r="G9" s="27"/>
      <c r="H9" s="27"/>
      <c r="I9" s="27"/>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3ADD-96EB-4F95-A2ED-F21865F80805}">
  <sheetPr codeName="Sheet43">
    <pageSetUpPr fitToPage="1"/>
  </sheetPr>
  <dimension ref="B2:E11"/>
  <sheetViews>
    <sheetView workbookViewId="0">
      <selection activeCell="D11" sqref="D11"/>
    </sheetView>
  </sheetViews>
  <sheetFormatPr defaultColWidth="9.1796875" defaultRowHeight="14.5" x14ac:dyDescent="0.35"/>
  <cols>
    <col min="1" max="1" width="7" style="1" customWidth="1"/>
    <col min="2" max="2" width="4.7265625" style="1" customWidth="1"/>
    <col min="3" max="3" width="58.54296875" style="1" customWidth="1"/>
    <col min="4" max="4" width="27.26953125" style="1" customWidth="1"/>
    <col min="5" max="5" width="9.1796875" style="1"/>
    <col min="6" max="6" width="3.26953125" style="1" customWidth="1"/>
    <col min="7" max="7" width="54.54296875" style="1" customWidth="1"/>
    <col min="8" max="8" width="25" style="1" customWidth="1"/>
    <col min="9" max="16384" width="9.1796875" style="1"/>
  </cols>
  <sheetData>
    <row r="2" spans="2:5" x14ac:dyDescent="0.35">
      <c r="B2" s="227" t="s">
        <v>770</v>
      </c>
      <c r="C2" s="3"/>
      <c r="D2" s="3"/>
      <c r="E2" s="3"/>
    </row>
    <row r="3" spans="2:5" ht="16" thickBot="1" x14ac:dyDescent="0.4">
      <c r="B3" s="250"/>
      <c r="C3" s="251"/>
      <c r="D3" s="251"/>
      <c r="E3" s="3"/>
    </row>
    <row r="4" spans="2:5" ht="16" thickBot="1" x14ac:dyDescent="0.4">
      <c r="B4" s="250"/>
      <c r="C4" s="251"/>
      <c r="D4" s="252" t="s">
        <v>7</v>
      </c>
      <c r="E4" s="3"/>
    </row>
    <row r="5" spans="2:5" ht="16" thickBot="1" x14ac:dyDescent="0.4">
      <c r="B5" s="250"/>
      <c r="C5" s="251"/>
      <c r="D5" s="253" t="s">
        <v>841</v>
      </c>
      <c r="E5" s="3"/>
    </row>
    <row r="6" spans="2:5" ht="25.5" customHeight="1" thickBot="1" x14ac:dyDescent="0.4">
      <c r="B6" s="254" t="s">
        <v>179</v>
      </c>
      <c r="C6" s="255" t="s">
        <v>842</v>
      </c>
      <c r="D6" s="700">
        <v>7467215.7999999998</v>
      </c>
      <c r="E6" s="3"/>
    </row>
    <row r="7" spans="2:5" ht="25.5" customHeight="1" thickBot="1" x14ac:dyDescent="0.4">
      <c r="B7" s="256" t="s">
        <v>181</v>
      </c>
      <c r="C7" s="257" t="s">
        <v>843</v>
      </c>
      <c r="D7" s="700">
        <v>1969783.6599999995</v>
      </c>
      <c r="E7" s="3"/>
    </row>
    <row r="8" spans="2:5" ht="25.5" customHeight="1" thickBot="1" x14ac:dyDescent="0.4">
      <c r="B8" s="256" t="s">
        <v>808</v>
      </c>
      <c r="C8" s="257" t="s">
        <v>844</v>
      </c>
      <c r="D8" s="700"/>
      <c r="E8" s="3"/>
    </row>
    <row r="9" spans="2:5" ht="25.5" customHeight="1" thickBot="1" x14ac:dyDescent="0.4">
      <c r="B9" s="256" t="s">
        <v>810</v>
      </c>
      <c r="C9" s="258" t="s">
        <v>845</v>
      </c>
      <c r="D9" s="701"/>
      <c r="E9" s="3"/>
    </row>
    <row r="10" spans="2:5" ht="25.5" customHeight="1" thickBot="1" x14ac:dyDescent="0.4">
      <c r="B10" s="256" t="s">
        <v>812</v>
      </c>
      <c r="C10" s="258" t="s">
        <v>846</v>
      </c>
      <c r="D10" s="701"/>
      <c r="E10" s="3"/>
    </row>
    <row r="11" spans="2:5" ht="25.5" customHeight="1" thickBot="1" x14ac:dyDescent="0.4">
      <c r="B11" s="259" t="s">
        <v>814</v>
      </c>
      <c r="C11" s="260" t="s">
        <v>847</v>
      </c>
      <c r="D11" s="701">
        <v>9344214.7200000007</v>
      </c>
      <c r="E11" s="3"/>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596D-82C0-45F9-B908-72EA83E0E51D}">
  <sheetPr codeName="Sheet44"/>
  <dimension ref="B2:E18"/>
  <sheetViews>
    <sheetView workbookViewId="0">
      <selection activeCell="D7" sqref="D7"/>
    </sheetView>
  </sheetViews>
  <sheetFormatPr defaultColWidth="9.1796875" defaultRowHeight="14.5" x14ac:dyDescent="0.35"/>
  <cols>
    <col min="1" max="1" width="7" style="1" customWidth="1"/>
    <col min="2" max="2" width="4.7265625" style="1" customWidth="1"/>
    <col min="3" max="3" width="58.54296875" style="1" customWidth="1"/>
    <col min="4" max="4" width="27.26953125" style="1" customWidth="1"/>
    <col min="5" max="5" width="29.1796875" style="1" customWidth="1"/>
    <col min="6" max="6" width="9.1796875" style="1"/>
    <col min="7" max="7" width="3.26953125" style="1" customWidth="1"/>
    <col min="8" max="8" width="54.54296875" style="1" customWidth="1"/>
    <col min="9" max="9" width="25" style="1" customWidth="1"/>
    <col min="10" max="16384" width="9.1796875" style="1"/>
  </cols>
  <sheetData>
    <row r="2" spans="2:5" x14ac:dyDescent="0.35">
      <c r="B2" s="227" t="s">
        <v>771</v>
      </c>
    </row>
    <row r="3" spans="2:5" ht="16" thickBot="1" x14ac:dyDescent="0.4">
      <c r="B3" s="187"/>
      <c r="C3" s="228"/>
      <c r="D3" s="228"/>
      <c r="E3" s="261"/>
    </row>
    <row r="4" spans="2:5" ht="16" thickBot="1" x14ac:dyDescent="0.4">
      <c r="B4" s="187"/>
      <c r="C4" s="228"/>
      <c r="D4" s="230" t="s">
        <v>7</v>
      </c>
      <c r="E4" s="262" t="s">
        <v>8</v>
      </c>
    </row>
    <row r="5" spans="2:5" ht="16" thickBot="1" x14ac:dyDescent="0.4">
      <c r="B5" s="187"/>
      <c r="C5" s="228"/>
      <c r="D5" s="263" t="s">
        <v>841</v>
      </c>
      <c r="E5" s="262" t="s">
        <v>848</v>
      </c>
    </row>
    <row r="6" spans="2:5" ht="25.5" customHeight="1" thickBot="1" x14ac:dyDescent="0.4">
      <c r="B6" s="264" t="s">
        <v>179</v>
      </c>
      <c r="C6" s="265" t="s">
        <v>842</v>
      </c>
      <c r="D6" s="715">
        <v>7467215.7999999998</v>
      </c>
      <c r="E6" s="716"/>
    </row>
    <row r="7" spans="2:5" ht="25.5" customHeight="1" thickBot="1" x14ac:dyDescent="0.4">
      <c r="B7" s="242" t="s">
        <v>181</v>
      </c>
      <c r="C7" s="238" t="s">
        <v>843</v>
      </c>
      <c r="D7" s="715">
        <v>1969783.6599999995</v>
      </c>
      <c r="E7" s="716"/>
    </row>
    <row r="8" spans="2:5" ht="25.5" customHeight="1" thickBot="1" x14ac:dyDescent="0.4">
      <c r="B8" s="242" t="s">
        <v>808</v>
      </c>
      <c r="C8" s="238" t="s">
        <v>844</v>
      </c>
      <c r="D8" s="715"/>
      <c r="E8" s="716"/>
    </row>
    <row r="9" spans="2:5" ht="25.5" customHeight="1" thickBot="1" x14ac:dyDescent="0.4">
      <c r="B9" s="242" t="s">
        <v>810</v>
      </c>
      <c r="C9" s="266" t="s">
        <v>849</v>
      </c>
      <c r="D9" s="715"/>
      <c r="E9" s="716"/>
    </row>
    <row r="10" spans="2:5" ht="25.5" customHeight="1" thickBot="1" x14ac:dyDescent="0.4">
      <c r="B10" s="242" t="s">
        <v>812</v>
      </c>
      <c r="C10" s="266" t="s">
        <v>850</v>
      </c>
      <c r="D10" s="720"/>
      <c r="E10" s="717"/>
    </row>
    <row r="11" spans="2:5" ht="25.5" customHeight="1" thickBot="1" x14ac:dyDescent="0.4">
      <c r="B11" s="242" t="s">
        <v>814</v>
      </c>
      <c r="C11" s="266" t="s">
        <v>851</v>
      </c>
      <c r="D11" s="720"/>
      <c r="E11" s="718"/>
    </row>
    <row r="12" spans="2:5" ht="25.5" customHeight="1" thickBot="1" x14ac:dyDescent="0.4">
      <c r="B12" s="242" t="s">
        <v>816</v>
      </c>
      <c r="C12" s="266" t="s">
        <v>852</v>
      </c>
      <c r="D12" s="720"/>
      <c r="E12" s="718"/>
    </row>
    <row r="13" spans="2:5" ht="25.5" customHeight="1" thickBot="1" x14ac:dyDescent="0.4">
      <c r="B13" s="242" t="s">
        <v>818</v>
      </c>
      <c r="C13" s="266" t="s">
        <v>853</v>
      </c>
      <c r="D13" s="720"/>
      <c r="E13" s="718"/>
    </row>
    <row r="14" spans="2:5" ht="25.5" customHeight="1" thickBot="1" x14ac:dyDescent="0.4">
      <c r="B14" s="242" t="s">
        <v>820</v>
      </c>
      <c r="C14" s="266" t="s">
        <v>854</v>
      </c>
      <c r="D14" s="720"/>
      <c r="E14" s="718"/>
    </row>
    <row r="15" spans="2:5" ht="25.5" customHeight="1" thickBot="1" x14ac:dyDescent="0.4">
      <c r="B15" s="242" t="s">
        <v>822</v>
      </c>
      <c r="C15" s="266" t="s">
        <v>845</v>
      </c>
      <c r="D15" s="720"/>
      <c r="E15" s="716"/>
    </row>
    <row r="16" spans="2:5" ht="25.5" customHeight="1" thickBot="1" x14ac:dyDescent="0.4">
      <c r="B16" s="242" t="s">
        <v>823</v>
      </c>
      <c r="C16" s="266" t="s">
        <v>846</v>
      </c>
      <c r="D16" s="720"/>
      <c r="E16" s="716"/>
    </row>
    <row r="17" spans="2:5" ht="25.5" customHeight="1" thickBot="1" x14ac:dyDescent="0.4">
      <c r="B17" s="256" t="s">
        <v>824</v>
      </c>
      <c r="C17" s="258" t="s">
        <v>855</v>
      </c>
      <c r="D17" s="721"/>
      <c r="E17" s="719"/>
    </row>
    <row r="18" spans="2:5" ht="25.5" customHeight="1" thickBot="1" x14ac:dyDescent="0.4">
      <c r="B18" s="268" t="s">
        <v>825</v>
      </c>
      <c r="C18" s="269" t="s">
        <v>847</v>
      </c>
      <c r="D18" s="720">
        <v>9344214.7200000007</v>
      </c>
      <c r="E18" s="716"/>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E0F0-BDB5-4EDB-BF70-383232C47B28}">
  <sheetPr codeName="Sheet51"/>
  <dimension ref="A1:E14"/>
  <sheetViews>
    <sheetView workbookViewId="0">
      <selection activeCell="I13" sqref="I13:I14"/>
    </sheetView>
  </sheetViews>
  <sheetFormatPr defaultColWidth="9.1796875" defaultRowHeight="14.5" x14ac:dyDescent="0.35"/>
  <cols>
    <col min="1" max="1" width="4.7265625" style="1" customWidth="1"/>
    <col min="2" max="3" width="26.453125" style="1" customWidth="1"/>
    <col min="4" max="5" width="27" style="1" customWidth="1"/>
    <col min="6" max="16384" width="9.1796875" style="1"/>
  </cols>
  <sheetData>
    <row r="1" spans="1:5" x14ac:dyDescent="0.35">
      <c r="A1" s="227" t="s">
        <v>778</v>
      </c>
    </row>
    <row r="2" spans="1:5" ht="16" thickBot="1" x14ac:dyDescent="0.4">
      <c r="A2" s="1138"/>
      <c r="B2" s="1138"/>
      <c r="C2" s="292"/>
      <c r="D2" s="293"/>
      <c r="E2" s="293"/>
    </row>
    <row r="3" spans="1:5" ht="16" thickBot="1" x14ac:dyDescent="0.4">
      <c r="A3" s="1138"/>
      <c r="B3" s="1138"/>
      <c r="C3" s="284"/>
      <c r="D3" s="294" t="s">
        <v>7</v>
      </c>
      <c r="E3" s="294" t="s">
        <v>8</v>
      </c>
    </row>
    <row r="4" spans="1:5" ht="15.5" x14ac:dyDescent="0.35">
      <c r="A4" s="1138"/>
      <c r="B4" s="1138"/>
      <c r="C4" s="228"/>
      <c r="D4" s="1125" t="s">
        <v>936</v>
      </c>
      <c r="E4" s="1139"/>
    </row>
    <row r="5" spans="1:5" ht="16" thickBot="1" x14ac:dyDescent="0.4">
      <c r="A5" s="1138"/>
      <c r="B5" s="1138"/>
      <c r="C5" s="232"/>
      <c r="D5" s="1140"/>
      <c r="E5" s="1141"/>
    </row>
    <row r="6" spans="1:5" ht="16" thickBot="1" x14ac:dyDescent="0.4">
      <c r="A6" s="1137"/>
      <c r="B6" s="1137"/>
      <c r="C6" s="238"/>
      <c r="D6" s="262" t="s">
        <v>937</v>
      </c>
      <c r="E6" s="231" t="s">
        <v>938</v>
      </c>
    </row>
    <row r="7" spans="1:5" ht="15" thickBot="1" x14ac:dyDescent="0.4">
      <c r="A7" s="285" t="s">
        <v>179</v>
      </c>
      <c r="B7" s="1135" t="s">
        <v>939</v>
      </c>
      <c r="C7" s="1136"/>
      <c r="D7" s="238"/>
      <c r="E7" s="238"/>
    </row>
    <row r="8" spans="1:5" ht="15" thickBot="1" x14ac:dyDescent="0.4">
      <c r="A8" s="291" t="s">
        <v>181</v>
      </c>
      <c r="B8" s="1135" t="s">
        <v>940</v>
      </c>
      <c r="C8" s="1136"/>
      <c r="D8" s="238"/>
      <c r="E8" s="238"/>
    </row>
    <row r="9" spans="1:5" ht="15" thickBot="1" x14ac:dyDescent="0.4">
      <c r="A9" s="287" t="s">
        <v>808</v>
      </c>
      <c r="B9" s="1131" t="s">
        <v>941</v>
      </c>
      <c r="C9" s="1132"/>
      <c r="D9" s="238"/>
      <c r="E9" s="238"/>
    </row>
    <row r="10" spans="1:5" ht="15" thickBot="1" x14ac:dyDescent="0.4">
      <c r="A10" s="287" t="s">
        <v>810</v>
      </c>
      <c r="B10" s="1131" t="s">
        <v>942</v>
      </c>
      <c r="C10" s="1132"/>
      <c r="D10" s="238"/>
      <c r="E10" s="238"/>
    </row>
    <row r="11" spans="1:5" ht="15" thickBot="1" x14ac:dyDescent="0.4">
      <c r="A11" s="287" t="s">
        <v>812</v>
      </c>
      <c r="B11" s="1131" t="s">
        <v>943</v>
      </c>
      <c r="C11" s="1132"/>
      <c r="D11" s="238"/>
      <c r="E11" s="238"/>
    </row>
    <row r="12" spans="1:5" ht="15" thickBot="1" x14ac:dyDescent="0.4">
      <c r="A12" s="287" t="s">
        <v>814</v>
      </c>
      <c r="B12" s="1131" t="s">
        <v>944</v>
      </c>
      <c r="C12" s="1132"/>
      <c r="D12" s="238"/>
      <c r="E12" s="238"/>
    </row>
    <row r="13" spans="1:5" ht="15" thickBot="1" x14ac:dyDescent="0.4">
      <c r="A13" s="287" t="s">
        <v>816</v>
      </c>
      <c r="B13" s="1131" t="s">
        <v>945</v>
      </c>
      <c r="C13" s="1132"/>
      <c r="D13" s="238"/>
      <c r="E13" s="238"/>
    </row>
    <row r="14" spans="1:5" ht="15" thickBot="1" x14ac:dyDescent="0.4">
      <c r="A14" s="295" t="s">
        <v>818</v>
      </c>
      <c r="B14" s="1133" t="s">
        <v>45</v>
      </c>
      <c r="C14" s="1134"/>
      <c r="D14" s="238"/>
      <c r="E14" s="238"/>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9EF-002E-44BC-B15D-1DD9665B97A7}">
  <sheetPr codeName="Sheet45">
    <pageSetUpPr fitToPage="1"/>
  </sheetPr>
  <dimension ref="A1:J17"/>
  <sheetViews>
    <sheetView workbookViewId="0">
      <selection activeCell="H11" sqref="H11"/>
    </sheetView>
  </sheetViews>
  <sheetFormatPr defaultColWidth="9.1796875" defaultRowHeight="14.5" x14ac:dyDescent="0.35"/>
  <cols>
    <col min="1" max="1" width="9.1796875" style="1"/>
    <col min="2" max="2" width="26" style="1" customWidth="1"/>
    <col min="3" max="6" width="9.1796875" style="1"/>
    <col min="7" max="7" width="14.453125" style="1" customWidth="1"/>
    <col min="8" max="8" width="17" style="1" customWidth="1"/>
    <col min="9" max="9" width="17.81640625" style="1" customWidth="1"/>
    <col min="10" max="10" width="18.54296875" style="1" customWidth="1"/>
    <col min="11" max="16384" width="9.1796875" style="1"/>
  </cols>
  <sheetData>
    <row r="1" spans="1:10" x14ac:dyDescent="0.35">
      <c r="A1" s="227" t="s">
        <v>772</v>
      </c>
    </row>
    <row r="2" spans="1:10" ht="16" thickBot="1" x14ac:dyDescent="0.4">
      <c r="A2" s="187"/>
      <c r="B2" s="228"/>
      <c r="C2" s="228"/>
      <c r="D2" s="228"/>
      <c r="E2" s="228"/>
      <c r="F2" s="228"/>
      <c r="G2" s="228"/>
      <c r="H2" s="228"/>
      <c r="I2" s="228"/>
      <c r="J2" s="228"/>
    </row>
    <row r="3" spans="1:10" ht="23.25" customHeight="1" thickBot="1" x14ac:dyDescent="0.4">
      <c r="A3" s="229"/>
      <c r="B3" s="229"/>
      <c r="C3" s="230" t="s">
        <v>7</v>
      </c>
      <c r="D3" s="231" t="s">
        <v>8</v>
      </c>
      <c r="E3" s="231" t="s">
        <v>9</v>
      </c>
      <c r="F3" s="231" t="s">
        <v>46</v>
      </c>
      <c r="G3" s="231" t="s">
        <v>47</v>
      </c>
      <c r="H3" s="231" t="s">
        <v>156</v>
      </c>
      <c r="I3" s="231" t="s">
        <v>157</v>
      </c>
      <c r="J3" s="231" t="s">
        <v>158</v>
      </c>
    </row>
    <row r="4" spans="1:10" ht="36" customHeight="1" thickBot="1" x14ac:dyDescent="0.4">
      <c r="A4" s="229"/>
      <c r="B4" s="229"/>
      <c r="C4" s="1119" t="s">
        <v>856</v>
      </c>
      <c r="D4" s="1120"/>
      <c r="E4" s="1120"/>
      <c r="F4" s="1142"/>
      <c r="G4" s="1143" t="s">
        <v>792</v>
      </c>
      <c r="H4" s="1144"/>
      <c r="I4" s="1128" t="s">
        <v>857</v>
      </c>
      <c r="J4" s="1127"/>
    </row>
    <row r="5" spans="1:10" ht="16" thickBot="1" x14ac:dyDescent="0.4">
      <c r="A5" s="229"/>
      <c r="B5" s="229"/>
      <c r="C5" s="1145" t="s">
        <v>858</v>
      </c>
      <c r="D5" s="1125" t="s">
        <v>859</v>
      </c>
      <c r="E5" s="1126"/>
      <c r="F5" s="1139"/>
      <c r="G5" s="1129" t="s">
        <v>860</v>
      </c>
      <c r="H5" s="1129" t="s">
        <v>861</v>
      </c>
      <c r="I5" s="270"/>
      <c r="J5" s="1129" t="s">
        <v>862</v>
      </c>
    </row>
    <row r="6" spans="1:10" ht="66.75" customHeight="1" thickBot="1" x14ac:dyDescent="0.4">
      <c r="A6" s="229"/>
      <c r="B6" s="229"/>
      <c r="C6" s="1146"/>
      <c r="D6" s="234"/>
      <c r="E6" s="271" t="s">
        <v>863</v>
      </c>
      <c r="F6" s="272" t="s">
        <v>864</v>
      </c>
      <c r="G6" s="1130"/>
      <c r="H6" s="1130"/>
      <c r="I6" s="273"/>
      <c r="J6" s="1147"/>
    </row>
    <row r="7" spans="1:10" ht="25.5" thickBot="1" x14ac:dyDescent="0.4">
      <c r="A7" s="236" t="s">
        <v>804</v>
      </c>
      <c r="B7" s="237" t="s">
        <v>805</v>
      </c>
      <c r="C7" s="274"/>
      <c r="D7" s="274"/>
      <c r="E7" s="274"/>
      <c r="F7" s="275"/>
      <c r="G7" s="275"/>
      <c r="H7" s="275"/>
      <c r="I7" s="275"/>
      <c r="J7" s="275"/>
    </row>
    <row r="8" spans="1:10" ht="15" thickBot="1" x14ac:dyDescent="0.4">
      <c r="A8" s="236" t="s">
        <v>179</v>
      </c>
      <c r="B8" s="237" t="s">
        <v>806</v>
      </c>
      <c r="C8" s="704">
        <f>SUM(C9:C14)</f>
        <v>9463765.0199999996</v>
      </c>
      <c r="D8" s="704">
        <f t="shared" ref="D8:J8" si="0">SUM(D9:D14)</f>
        <v>6659214.4100000001</v>
      </c>
      <c r="E8" s="704">
        <f t="shared" si="0"/>
        <v>0</v>
      </c>
      <c r="F8" s="705">
        <f t="shared" si="0"/>
        <v>0</v>
      </c>
      <c r="G8" s="705">
        <f t="shared" si="0"/>
        <v>-1788765.73</v>
      </c>
      <c r="H8" s="705">
        <f t="shared" si="0"/>
        <v>-1662418.51</v>
      </c>
      <c r="I8" s="705">
        <f t="shared" si="0"/>
        <v>0</v>
      </c>
      <c r="J8" s="705">
        <f t="shared" si="0"/>
        <v>0</v>
      </c>
    </row>
    <row r="9" spans="1:10" ht="15" thickBot="1" x14ac:dyDescent="0.4">
      <c r="A9" s="239" t="s">
        <v>181</v>
      </c>
      <c r="B9" s="240" t="s">
        <v>807</v>
      </c>
      <c r="C9" s="702">
        <v>0</v>
      </c>
      <c r="D9" s="702">
        <v>0</v>
      </c>
      <c r="E9" s="702"/>
      <c r="F9" s="702"/>
      <c r="G9" s="702">
        <v>0</v>
      </c>
      <c r="H9" s="702">
        <v>0</v>
      </c>
      <c r="I9" s="703"/>
      <c r="J9" s="703"/>
    </row>
    <row r="10" spans="1:10" ht="15" thickBot="1" x14ac:dyDescent="0.4">
      <c r="A10" s="239" t="s">
        <v>808</v>
      </c>
      <c r="B10" s="240" t="s">
        <v>809</v>
      </c>
      <c r="C10" s="702">
        <v>0</v>
      </c>
      <c r="D10" s="702">
        <v>0</v>
      </c>
      <c r="E10" s="702"/>
      <c r="F10" s="702"/>
      <c r="G10" s="702">
        <v>0</v>
      </c>
      <c r="H10" s="702">
        <v>0</v>
      </c>
      <c r="I10" s="703"/>
      <c r="J10" s="703"/>
    </row>
    <row r="11" spans="1:10" ht="15" thickBot="1" x14ac:dyDescent="0.4">
      <c r="A11" s="239" t="s">
        <v>810</v>
      </c>
      <c r="B11" s="240" t="s">
        <v>811</v>
      </c>
      <c r="C11" s="702">
        <v>0</v>
      </c>
      <c r="D11" s="702">
        <v>0</v>
      </c>
      <c r="E11" s="702"/>
      <c r="F11" s="702"/>
      <c r="G11" s="702">
        <v>0</v>
      </c>
      <c r="H11" s="702">
        <v>0</v>
      </c>
      <c r="I11" s="703"/>
      <c r="J11" s="703"/>
    </row>
    <row r="12" spans="1:10" ht="15" thickBot="1" x14ac:dyDescent="0.4">
      <c r="A12" s="239" t="s">
        <v>812</v>
      </c>
      <c r="B12" s="240" t="s">
        <v>813</v>
      </c>
      <c r="C12" s="702">
        <v>0</v>
      </c>
      <c r="D12" s="702">
        <v>0</v>
      </c>
      <c r="E12" s="702"/>
      <c r="F12" s="702"/>
      <c r="G12" s="702">
        <v>0</v>
      </c>
      <c r="H12" s="702">
        <v>0</v>
      </c>
      <c r="I12" s="703"/>
      <c r="J12" s="703"/>
    </row>
    <row r="13" spans="1:10" ht="15" thickBot="1" x14ac:dyDescent="0.4">
      <c r="A13" s="239" t="s">
        <v>814</v>
      </c>
      <c r="B13" s="240" t="s">
        <v>815</v>
      </c>
      <c r="C13" s="702">
        <v>1518097.2</v>
      </c>
      <c r="D13" s="702">
        <v>2394099.7400000002</v>
      </c>
      <c r="E13" s="702"/>
      <c r="F13" s="702"/>
      <c r="G13" s="702">
        <v>-861075.69</v>
      </c>
      <c r="H13" s="702">
        <v>-797681.47</v>
      </c>
      <c r="I13" s="703"/>
      <c r="J13" s="703"/>
    </row>
    <row r="14" spans="1:10" ht="15" thickBot="1" x14ac:dyDescent="0.4">
      <c r="A14" s="239" t="s">
        <v>816</v>
      </c>
      <c r="B14" s="240" t="s">
        <v>819</v>
      </c>
      <c r="C14" s="702">
        <v>7945667.8200000003</v>
      </c>
      <c r="D14" s="702">
        <v>4265114.67</v>
      </c>
      <c r="E14" s="702"/>
      <c r="F14" s="702"/>
      <c r="G14" s="702">
        <v>-927690.04</v>
      </c>
      <c r="H14" s="702">
        <v>-864737.04</v>
      </c>
      <c r="I14" s="703"/>
      <c r="J14" s="703"/>
    </row>
    <row r="15" spans="1:10" ht="15" thickBot="1" x14ac:dyDescent="0.4">
      <c r="A15" s="242" t="s">
        <v>818</v>
      </c>
      <c r="B15" s="238" t="s">
        <v>865</v>
      </c>
      <c r="C15" s="702"/>
      <c r="D15" s="702"/>
      <c r="E15" s="702"/>
      <c r="F15" s="702"/>
      <c r="G15" s="702"/>
      <c r="H15" s="702"/>
      <c r="I15" s="703"/>
      <c r="J15" s="703"/>
    </row>
    <row r="16" spans="1:10" ht="15" thickBot="1" x14ac:dyDescent="0.4">
      <c r="A16" s="242" t="s">
        <v>820</v>
      </c>
      <c r="B16" s="238" t="s">
        <v>866</v>
      </c>
      <c r="C16" s="702"/>
      <c r="D16" s="702"/>
      <c r="E16" s="702"/>
      <c r="F16" s="703"/>
      <c r="G16" s="703"/>
      <c r="H16" s="703"/>
      <c r="I16" s="703"/>
      <c r="J16" s="703"/>
    </row>
    <row r="17" spans="1:10" ht="15" thickBot="1" x14ac:dyDescent="0.4">
      <c r="A17" s="244">
        <v>100</v>
      </c>
      <c r="B17" s="243" t="s">
        <v>45</v>
      </c>
      <c r="C17" s="704">
        <f>SUM(C8,C15,C16)</f>
        <v>9463765.0199999996</v>
      </c>
      <c r="D17" s="704">
        <f t="shared" ref="D17:J17" si="1">SUM(D8,D15,D16)</f>
        <v>6659214.4100000001</v>
      </c>
      <c r="E17" s="704">
        <f t="shared" si="1"/>
        <v>0</v>
      </c>
      <c r="F17" s="705">
        <f t="shared" si="1"/>
        <v>0</v>
      </c>
      <c r="G17" s="705">
        <f t="shared" si="1"/>
        <v>-1788765.73</v>
      </c>
      <c r="H17" s="705">
        <f t="shared" si="1"/>
        <v>-1662418.51</v>
      </c>
      <c r="I17" s="705">
        <f t="shared" si="1"/>
        <v>0</v>
      </c>
      <c r="J17" s="705">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D2A3-0552-4775-B1B2-DDF49E1DE929}">
  <sheetPr codeName="Sheet46"/>
  <dimension ref="B2:D9"/>
  <sheetViews>
    <sheetView workbookViewId="0"/>
  </sheetViews>
  <sheetFormatPr defaultColWidth="9.1796875" defaultRowHeight="14.5" x14ac:dyDescent="0.35"/>
  <cols>
    <col min="1" max="1" width="9.1796875" style="1"/>
    <col min="2" max="2" width="4.26953125" style="1" customWidth="1"/>
    <col min="3" max="3" width="41.81640625" style="1" customWidth="1"/>
    <col min="4" max="4" width="49.453125" style="1" customWidth="1"/>
    <col min="5" max="16384" width="9.1796875" style="1"/>
  </cols>
  <sheetData>
    <row r="2" spans="2:4" x14ac:dyDescent="0.35">
      <c r="B2" s="227" t="s">
        <v>773</v>
      </c>
    </row>
    <row r="3" spans="2:4" ht="16" thickBot="1" x14ac:dyDescent="0.4">
      <c r="B3" s="187"/>
      <c r="C3" s="228"/>
      <c r="D3" s="228"/>
    </row>
    <row r="4" spans="2:4" ht="16" thickBot="1" x14ac:dyDescent="0.4">
      <c r="B4" s="229"/>
      <c r="C4" s="229"/>
      <c r="D4" s="230" t="s">
        <v>7</v>
      </c>
    </row>
    <row r="5" spans="2:4" ht="36" customHeight="1" x14ac:dyDescent="0.35">
      <c r="B5" s="229"/>
      <c r="C5" s="229"/>
      <c r="D5" s="1129" t="s">
        <v>867</v>
      </c>
    </row>
    <row r="6" spans="2:4" ht="16" thickBot="1" x14ac:dyDescent="0.4">
      <c r="B6" s="229"/>
      <c r="C6" s="229"/>
      <c r="D6" s="1147"/>
    </row>
    <row r="7" spans="2:4" ht="29.25" customHeight="1" thickBot="1" x14ac:dyDescent="0.4">
      <c r="B7" s="236" t="s">
        <v>179</v>
      </c>
      <c r="C7" s="237" t="s">
        <v>868</v>
      </c>
      <c r="D7" s="267"/>
    </row>
    <row r="8" spans="2:4" ht="50.25" customHeight="1" thickBot="1" x14ac:dyDescent="0.4">
      <c r="B8" s="242" t="s">
        <v>181</v>
      </c>
      <c r="C8" s="238" t="s">
        <v>869</v>
      </c>
      <c r="D8" s="267"/>
    </row>
    <row r="9" spans="2:4" ht="63" customHeight="1" x14ac:dyDescent="0.35">
      <c r="B9" s="1148"/>
      <c r="C9" s="1148"/>
      <c r="D9" s="1148"/>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324-B2EC-4A7B-A1F8-55B20178AFC4}">
  <sheetPr codeName="Sheet47">
    <pageSetUpPr fitToPage="1"/>
  </sheetPr>
  <dimension ref="A1:N31"/>
  <sheetViews>
    <sheetView workbookViewId="0">
      <selection activeCell="G17" sqref="G17"/>
    </sheetView>
  </sheetViews>
  <sheetFormatPr defaultColWidth="9.1796875" defaultRowHeight="14.5" x14ac:dyDescent="0.35"/>
  <cols>
    <col min="1" max="1" width="9.1796875" style="1"/>
    <col min="2" max="2" width="24.81640625" style="1" customWidth="1"/>
    <col min="3" max="14" width="14.7265625" style="1" customWidth="1"/>
    <col min="15" max="16384" width="9.1796875" style="1"/>
  </cols>
  <sheetData>
    <row r="1" spans="1:14" x14ac:dyDescent="0.35">
      <c r="A1" s="227" t="s">
        <v>774</v>
      </c>
    </row>
    <row r="2" spans="1:14" ht="16" thickBot="1" x14ac:dyDescent="0.4">
      <c r="A2" s="187"/>
      <c r="B2" s="228"/>
      <c r="C2" s="228"/>
      <c r="D2" s="228"/>
      <c r="E2" s="228"/>
      <c r="F2" s="228"/>
      <c r="G2" s="228"/>
      <c r="H2" s="228"/>
      <c r="I2" s="228"/>
      <c r="J2" s="228"/>
      <c r="K2" s="228"/>
      <c r="L2" s="228"/>
      <c r="M2" s="228"/>
      <c r="N2" s="228"/>
    </row>
    <row r="3" spans="1:14" ht="16" thickBot="1" x14ac:dyDescent="0.4">
      <c r="A3" s="229"/>
      <c r="B3" s="229"/>
      <c r="C3" s="230" t="s">
        <v>7</v>
      </c>
      <c r="D3" s="231" t="s">
        <v>8</v>
      </c>
      <c r="E3" s="231" t="s">
        <v>9</v>
      </c>
      <c r="F3" s="231" t="s">
        <v>46</v>
      </c>
      <c r="G3" s="231" t="s">
        <v>47</v>
      </c>
      <c r="H3" s="231" t="s">
        <v>156</v>
      </c>
      <c r="I3" s="231" t="s">
        <v>157</v>
      </c>
      <c r="J3" s="231" t="s">
        <v>158</v>
      </c>
      <c r="K3" s="231" t="s">
        <v>159</v>
      </c>
      <c r="L3" s="231" t="s">
        <v>160</v>
      </c>
      <c r="M3" s="231" t="s">
        <v>161</v>
      </c>
      <c r="N3" s="231" t="s">
        <v>162</v>
      </c>
    </row>
    <row r="4" spans="1:14" ht="16" thickBot="1" x14ac:dyDescent="0.4">
      <c r="A4" s="229"/>
      <c r="B4" s="229"/>
      <c r="C4" s="1143" t="s">
        <v>791</v>
      </c>
      <c r="D4" s="1153"/>
      <c r="E4" s="1153"/>
      <c r="F4" s="1153"/>
      <c r="G4" s="1153"/>
      <c r="H4" s="1153"/>
      <c r="I4" s="1153"/>
      <c r="J4" s="1153"/>
      <c r="K4" s="1153"/>
      <c r="L4" s="1153"/>
      <c r="M4" s="1153"/>
      <c r="N4" s="1154"/>
    </row>
    <row r="5" spans="1:14" ht="16" thickBot="1" x14ac:dyDescent="0.4">
      <c r="A5" s="229"/>
      <c r="B5" s="229"/>
      <c r="C5" s="1125" t="s">
        <v>795</v>
      </c>
      <c r="D5" s="1126"/>
      <c r="E5" s="1127"/>
      <c r="F5" s="1128" t="s">
        <v>796</v>
      </c>
      <c r="G5" s="1126"/>
      <c r="H5" s="1126"/>
      <c r="I5" s="1126"/>
      <c r="J5" s="1126"/>
      <c r="K5" s="1126"/>
      <c r="L5" s="1126"/>
      <c r="M5" s="1126"/>
      <c r="N5" s="1139"/>
    </row>
    <row r="6" spans="1:14" x14ac:dyDescent="0.35">
      <c r="A6" s="1149"/>
      <c r="B6" s="1150"/>
      <c r="C6" s="1151"/>
      <c r="D6" s="1129" t="s">
        <v>870</v>
      </c>
      <c r="E6" s="1129" t="s">
        <v>871</v>
      </c>
      <c r="F6" s="1151"/>
      <c r="G6" s="1129" t="s">
        <v>872</v>
      </c>
      <c r="H6" s="1129" t="s">
        <v>873</v>
      </c>
      <c r="I6" s="1129" t="s">
        <v>874</v>
      </c>
      <c r="J6" s="1129" t="s">
        <v>875</v>
      </c>
      <c r="K6" s="1129" t="s">
        <v>876</v>
      </c>
      <c r="L6" s="1129" t="s">
        <v>877</v>
      </c>
      <c r="M6" s="1129" t="s">
        <v>878</v>
      </c>
      <c r="N6" s="1129" t="s">
        <v>863</v>
      </c>
    </row>
    <row r="7" spans="1:14" x14ac:dyDescent="0.35">
      <c r="A7" s="1149"/>
      <c r="B7" s="1150"/>
      <c r="C7" s="1151"/>
      <c r="D7" s="1152"/>
      <c r="E7" s="1152"/>
      <c r="F7" s="1151"/>
      <c r="G7" s="1152"/>
      <c r="H7" s="1152"/>
      <c r="I7" s="1152"/>
      <c r="J7" s="1152"/>
      <c r="K7" s="1152"/>
      <c r="L7" s="1152"/>
      <c r="M7" s="1152"/>
      <c r="N7" s="1152"/>
    </row>
    <row r="8" spans="1:14" ht="39" customHeight="1" thickBot="1" x14ac:dyDescent="0.4">
      <c r="A8" s="229"/>
      <c r="B8" s="229"/>
      <c r="C8" s="263"/>
      <c r="D8" s="1147"/>
      <c r="E8" s="1147"/>
      <c r="F8" s="1155"/>
      <c r="G8" s="1147"/>
      <c r="H8" s="1130"/>
      <c r="I8" s="1130"/>
      <c r="J8" s="1130"/>
      <c r="K8" s="1130"/>
      <c r="L8" s="1130"/>
      <c r="M8" s="1130"/>
      <c r="N8" s="1130"/>
    </row>
    <row r="9" spans="1:14" ht="25.5" thickBot="1" x14ac:dyDescent="0.4">
      <c r="A9" s="236" t="s">
        <v>804</v>
      </c>
      <c r="B9" s="237" t="s">
        <v>805</v>
      </c>
      <c r="C9" s="706"/>
      <c r="D9" s="702"/>
      <c r="E9" s="702"/>
      <c r="F9" s="702"/>
      <c r="G9" s="702"/>
      <c r="H9" s="702"/>
      <c r="I9" s="702"/>
      <c r="J9" s="702"/>
      <c r="K9" s="702"/>
      <c r="L9" s="702"/>
      <c r="M9" s="702"/>
      <c r="N9" s="702"/>
    </row>
    <row r="10" spans="1:14" ht="15" thickBot="1" x14ac:dyDescent="0.4">
      <c r="A10" s="236" t="s">
        <v>179</v>
      </c>
      <c r="B10" s="237" t="s">
        <v>806</v>
      </c>
      <c r="C10" s="707">
        <f>SUM(D10:E10)</f>
        <v>3559365713.6700001</v>
      </c>
      <c r="D10" s="704">
        <f>SUM(D11:D15,D17)</f>
        <v>3556812503.6900001</v>
      </c>
      <c r="E10" s="704">
        <f>SUM(E11:E15,E17)</f>
        <v>2553209.98</v>
      </c>
      <c r="F10" s="707">
        <f>SUM(G10:M10)</f>
        <v>8830638.0099999998</v>
      </c>
      <c r="G10" s="704">
        <f t="shared" ref="G10:M10" si="0">SUM(G11:G15,G17)</f>
        <v>8640972.4900000002</v>
      </c>
      <c r="H10" s="704">
        <f t="shared" si="0"/>
        <v>189665.52</v>
      </c>
      <c r="I10" s="704">
        <f t="shared" si="0"/>
        <v>0</v>
      </c>
      <c r="J10" s="704">
        <f t="shared" si="0"/>
        <v>0</v>
      </c>
      <c r="K10" s="704">
        <f t="shared" si="0"/>
        <v>0</v>
      </c>
      <c r="L10" s="704">
        <f t="shared" si="0"/>
        <v>0</v>
      </c>
      <c r="M10" s="704">
        <f t="shared" si="0"/>
        <v>0</v>
      </c>
      <c r="N10" s="702"/>
    </row>
    <row r="11" spans="1:14" ht="15" thickBot="1" x14ac:dyDescent="0.4">
      <c r="A11" s="239" t="s">
        <v>181</v>
      </c>
      <c r="B11" s="240" t="s">
        <v>807</v>
      </c>
      <c r="C11" s="707">
        <f t="shared" ref="C11:C23" si="1">SUM(D11:E11)</f>
        <v>6638.24</v>
      </c>
      <c r="D11" s="702">
        <v>6638.24</v>
      </c>
      <c r="E11" s="702">
        <v>0</v>
      </c>
      <c r="F11" s="704">
        <f t="shared" ref="F11:F23" si="2">SUM(G11:M11)</f>
        <v>0</v>
      </c>
      <c r="G11" s="702">
        <v>0</v>
      </c>
      <c r="H11" s="702">
        <v>0</v>
      </c>
      <c r="I11" s="702">
        <v>0</v>
      </c>
      <c r="J11" s="702"/>
      <c r="K11" s="702"/>
      <c r="L11" s="702"/>
      <c r="M11" s="702"/>
      <c r="N11" s="702"/>
    </row>
    <row r="12" spans="1:14" ht="15" thickBot="1" x14ac:dyDescent="0.4">
      <c r="A12" s="239" t="s">
        <v>808</v>
      </c>
      <c r="B12" s="240" t="s">
        <v>809</v>
      </c>
      <c r="C12" s="707">
        <f t="shared" si="1"/>
        <v>78489261.069999993</v>
      </c>
      <c r="D12" s="702">
        <v>78489261.069999993</v>
      </c>
      <c r="E12" s="702">
        <v>0</v>
      </c>
      <c r="F12" s="704">
        <f t="shared" si="2"/>
        <v>0</v>
      </c>
      <c r="G12" s="702">
        <v>0</v>
      </c>
      <c r="H12" s="702">
        <v>0</v>
      </c>
      <c r="I12" s="702">
        <v>0</v>
      </c>
      <c r="J12" s="702"/>
      <c r="K12" s="702"/>
      <c r="L12" s="702"/>
      <c r="M12" s="702"/>
      <c r="N12" s="702"/>
    </row>
    <row r="13" spans="1:14" ht="15" thickBot="1" x14ac:dyDescent="0.4">
      <c r="A13" s="239" t="s">
        <v>810</v>
      </c>
      <c r="B13" s="240" t="s">
        <v>811</v>
      </c>
      <c r="C13" s="707">
        <f t="shared" si="1"/>
        <v>3576.29</v>
      </c>
      <c r="D13" s="702">
        <v>3576.29</v>
      </c>
      <c r="E13" s="702">
        <v>0</v>
      </c>
      <c r="F13" s="704">
        <f t="shared" si="2"/>
        <v>0</v>
      </c>
      <c r="G13" s="702">
        <v>0</v>
      </c>
      <c r="H13" s="702">
        <v>0</v>
      </c>
      <c r="I13" s="702">
        <v>0</v>
      </c>
      <c r="J13" s="702"/>
      <c r="K13" s="702"/>
      <c r="L13" s="702"/>
      <c r="M13" s="702"/>
      <c r="N13" s="702"/>
    </row>
    <row r="14" spans="1:14" ht="15" thickBot="1" x14ac:dyDescent="0.4">
      <c r="A14" s="239" t="s">
        <v>812</v>
      </c>
      <c r="B14" s="240" t="s">
        <v>813</v>
      </c>
      <c r="C14" s="707">
        <f t="shared" si="1"/>
        <v>408432476.00999999</v>
      </c>
      <c r="D14" s="702">
        <v>408430910.89999998</v>
      </c>
      <c r="E14" s="702">
        <v>1565.11</v>
      </c>
      <c r="F14" s="704">
        <f t="shared" si="2"/>
        <v>0</v>
      </c>
      <c r="G14" s="702">
        <v>0</v>
      </c>
      <c r="H14" s="702">
        <v>0</v>
      </c>
      <c r="I14" s="702">
        <v>0</v>
      </c>
      <c r="J14" s="702"/>
      <c r="K14" s="702"/>
      <c r="L14" s="702"/>
      <c r="M14" s="702"/>
      <c r="N14" s="702"/>
    </row>
    <row r="15" spans="1:14" ht="15" thickBot="1" x14ac:dyDescent="0.4">
      <c r="A15" s="239" t="s">
        <v>814</v>
      </c>
      <c r="B15" s="240" t="s">
        <v>815</v>
      </c>
      <c r="C15" s="707">
        <f t="shared" si="1"/>
        <v>1787263845.49</v>
      </c>
      <c r="D15" s="702">
        <v>1787227594.9400001</v>
      </c>
      <c r="E15" s="702">
        <v>36250.550000000003</v>
      </c>
      <c r="F15" s="704">
        <f t="shared" si="2"/>
        <v>3898436.5</v>
      </c>
      <c r="G15" s="702">
        <v>3708770.98</v>
      </c>
      <c r="H15" s="702">
        <v>189665.52</v>
      </c>
      <c r="I15" s="702">
        <v>0</v>
      </c>
      <c r="J15" s="702"/>
      <c r="K15" s="702"/>
      <c r="L15" s="702"/>
      <c r="M15" s="702"/>
      <c r="N15" s="702"/>
    </row>
    <row r="16" spans="1:14" ht="15" thickBot="1" x14ac:dyDescent="0.4">
      <c r="A16" s="239" t="s">
        <v>816</v>
      </c>
      <c r="B16" s="240" t="s">
        <v>879</v>
      </c>
      <c r="C16" s="707">
        <f t="shared" si="1"/>
        <v>1385399751.01</v>
      </c>
      <c r="D16" s="702">
        <v>1385363500.46</v>
      </c>
      <c r="E16" s="702">
        <v>36250.550000000003</v>
      </c>
      <c r="F16" s="704">
        <f t="shared" si="2"/>
        <v>3898436.5</v>
      </c>
      <c r="G16" s="702">
        <v>3708770.98</v>
      </c>
      <c r="H16" s="702">
        <v>189665.52</v>
      </c>
      <c r="I16" s="702">
        <v>0</v>
      </c>
      <c r="J16" s="702"/>
      <c r="K16" s="702"/>
      <c r="L16" s="702"/>
      <c r="M16" s="702"/>
      <c r="N16" s="702"/>
    </row>
    <row r="17" spans="1:14" ht="15" thickBot="1" x14ac:dyDescent="0.4">
      <c r="A17" s="239" t="s">
        <v>818</v>
      </c>
      <c r="B17" s="240" t="s">
        <v>819</v>
      </c>
      <c r="C17" s="707">
        <f t="shared" si="1"/>
        <v>1285169916.5699999</v>
      </c>
      <c r="D17" s="702">
        <v>1282654522.25</v>
      </c>
      <c r="E17" s="702">
        <v>2515394.3199999998</v>
      </c>
      <c r="F17" s="704">
        <f t="shared" si="2"/>
        <v>4932201.51</v>
      </c>
      <c r="G17" s="702">
        <v>4932201.51</v>
      </c>
      <c r="H17" s="702">
        <v>0</v>
      </c>
      <c r="I17" s="702">
        <v>0</v>
      </c>
      <c r="J17" s="702"/>
      <c r="K17" s="702"/>
      <c r="L17" s="702"/>
      <c r="M17" s="702"/>
      <c r="N17" s="702"/>
    </row>
    <row r="18" spans="1:14" ht="15" thickBot="1" x14ac:dyDescent="0.4">
      <c r="A18" s="242" t="s">
        <v>820</v>
      </c>
      <c r="B18" s="238" t="s">
        <v>821</v>
      </c>
      <c r="C18" s="707">
        <f t="shared" si="1"/>
        <v>5390492.7999999998</v>
      </c>
      <c r="D18" s="704">
        <f>SUM(D19:D23)</f>
        <v>5390492.7999999998</v>
      </c>
      <c r="E18" s="704">
        <f>SUM(E19:E23)</f>
        <v>0</v>
      </c>
      <c r="F18" s="704">
        <f t="shared" si="2"/>
        <v>0</v>
      </c>
      <c r="G18" s="704">
        <f>SUM(G19:G23)</f>
        <v>0</v>
      </c>
      <c r="H18" s="704">
        <f t="shared" ref="H18:M18" si="3">SUM(H19:H23)</f>
        <v>0</v>
      </c>
      <c r="I18" s="704">
        <f t="shared" si="3"/>
        <v>0</v>
      </c>
      <c r="J18" s="704">
        <f t="shared" si="3"/>
        <v>0</v>
      </c>
      <c r="K18" s="704">
        <f t="shared" si="3"/>
        <v>0</v>
      </c>
      <c r="L18" s="704">
        <f t="shared" si="3"/>
        <v>0</v>
      </c>
      <c r="M18" s="704">
        <f t="shared" si="3"/>
        <v>0</v>
      </c>
      <c r="N18" s="702"/>
    </row>
    <row r="19" spans="1:14" ht="15" thickBot="1" x14ac:dyDescent="0.4">
      <c r="A19" s="239" t="s">
        <v>822</v>
      </c>
      <c r="B19" s="240" t="s">
        <v>807</v>
      </c>
      <c r="C19" s="707">
        <f t="shared" si="1"/>
        <v>0</v>
      </c>
      <c r="D19" s="702">
        <v>0</v>
      </c>
      <c r="E19" s="702"/>
      <c r="F19" s="704">
        <f t="shared" si="2"/>
        <v>0</v>
      </c>
      <c r="G19" s="702"/>
      <c r="H19" s="702"/>
      <c r="I19" s="702"/>
      <c r="J19" s="702"/>
      <c r="K19" s="702"/>
      <c r="L19" s="702"/>
      <c r="M19" s="702"/>
      <c r="N19" s="702"/>
    </row>
    <row r="20" spans="1:14" ht="15" thickBot="1" x14ac:dyDescent="0.4">
      <c r="A20" s="239" t="s">
        <v>823</v>
      </c>
      <c r="B20" s="240" t="s">
        <v>809</v>
      </c>
      <c r="C20" s="707">
        <f t="shared" si="1"/>
        <v>4608336.76</v>
      </c>
      <c r="D20" s="702">
        <v>4608336.76</v>
      </c>
      <c r="E20" s="702"/>
      <c r="F20" s="704">
        <f t="shared" si="2"/>
        <v>0</v>
      </c>
      <c r="G20" s="702"/>
      <c r="H20" s="702"/>
      <c r="I20" s="702"/>
      <c r="J20" s="702"/>
      <c r="K20" s="702"/>
      <c r="L20" s="702"/>
      <c r="M20" s="702"/>
      <c r="N20" s="702"/>
    </row>
    <row r="21" spans="1:14" ht="15" thickBot="1" x14ac:dyDescent="0.4">
      <c r="A21" s="239" t="s">
        <v>824</v>
      </c>
      <c r="B21" s="240" t="s">
        <v>811</v>
      </c>
      <c r="C21" s="707">
        <f t="shared" si="1"/>
        <v>627748.96</v>
      </c>
      <c r="D21" s="702">
        <v>627748.96</v>
      </c>
      <c r="E21" s="702"/>
      <c r="F21" s="704">
        <f t="shared" si="2"/>
        <v>0</v>
      </c>
      <c r="G21" s="702"/>
      <c r="H21" s="702"/>
      <c r="I21" s="702"/>
      <c r="J21" s="702"/>
      <c r="K21" s="702"/>
      <c r="L21" s="702"/>
      <c r="M21" s="702"/>
      <c r="N21" s="702"/>
    </row>
    <row r="22" spans="1:14" ht="15" thickBot="1" x14ac:dyDescent="0.4">
      <c r="A22" s="239" t="s">
        <v>825</v>
      </c>
      <c r="B22" s="240" t="s">
        <v>813</v>
      </c>
      <c r="C22" s="707">
        <f t="shared" si="1"/>
        <v>0</v>
      </c>
      <c r="D22" s="702">
        <v>0</v>
      </c>
      <c r="E22" s="702"/>
      <c r="F22" s="704">
        <f t="shared" si="2"/>
        <v>0</v>
      </c>
      <c r="G22" s="702"/>
      <c r="H22" s="702"/>
      <c r="I22" s="702"/>
      <c r="J22" s="702"/>
      <c r="K22" s="702"/>
      <c r="L22" s="702"/>
      <c r="M22" s="702"/>
      <c r="N22" s="702"/>
    </row>
    <row r="23" spans="1:14" ht="15" thickBot="1" x14ac:dyDescent="0.4">
      <c r="A23" s="239" t="s">
        <v>826</v>
      </c>
      <c r="B23" s="240" t="s">
        <v>815</v>
      </c>
      <c r="C23" s="707">
        <f t="shared" si="1"/>
        <v>154407.07999999999</v>
      </c>
      <c r="D23" s="702">
        <v>154407.07999999999</v>
      </c>
      <c r="E23" s="702"/>
      <c r="F23" s="704">
        <f t="shared" si="2"/>
        <v>0</v>
      </c>
      <c r="G23" s="702"/>
      <c r="H23" s="702"/>
      <c r="I23" s="702"/>
      <c r="J23" s="702"/>
      <c r="K23" s="702"/>
      <c r="L23" s="702"/>
      <c r="M23" s="702"/>
      <c r="N23" s="702"/>
    </row>
    <row r="24" spans="1:14" ht="15" thickBot="1" x14ac:dyDescent="0.4">
      <c r="A24" s="242" t="s">
        <v>827</v>
      </c>
      <c r="B24" s="238" t="s">
        <v>740</v>
      </c>
      <c r="C24" s="707">
        <f>SUM(C25:C30)</f>
        <v>2774462.94</v>
      </c>
      <c r="D24" s="708"/>
      <c r="E24" s="708"/>
      <c r="F24" s="704">
        <f>SUM(F25:F30)</f>
        <v>721.4</v>
      </c>
      <c r="G24" s="708"/>
      <c r="H24" s="708"/>
      <c r="I24" s="708"/>
      <c r="J24" s="708"/>
      <c r="K24" s="708"/>
      <c r="L24" s="708"/>
      <c r="M24" s="708"/>
      <c r="N24" s="702"/>
    </row>
    <row r="25" spans="1:14" ht="15" thickBot="1" x14ac:dyDescent="0.4">
      <c r="A25" s="239" t="s">
        <v>828</v>
      </c>
      <c r="B25" s="240" t="s">
        <v>807</v>
      </c>
      <c r="C25" s="707">
        <v>1.66</v>
      </c>
      <c r="D25" s="708"/>
      <c r="E25" s="708"/>
      <c r="F25" s="704">
        <v>0</v>
      </c>
      <c r="G25" s="708"/>
      <c r="H25" s="708"/>
      <c r="I25" s="708"/>
      <c r="J25" s="708"/>
      <c r="K25" s="708"/>
      <c r="L25" s="708"/>
      <c r="M25" s="708"/>
      <c r="N25" s="702"/>
    </row>
    <row r="26" spans="1:14" ht="15" thickBot="1" x14ac:dyDescent="0.4">
      <c r="A26" s="239" t="s">
        <v>829</v>
      </c>
      <c r="B26" s="240" t="s">
        <v>809</v>
      </c>
      <c r="C26" s="707">
        <v>1.9900000000000002</v>
      </c>
      <c r="D26" s="708"/>
      <c r="E26" s="708"/>
      <c r="F26" s="704">
        <v>0</v>
      </c>
      <c r="G26" s="708"/>
      <c r="H26" s="708"/>
      <c r="I26" s="708"/>
      <c r="J26" s="708"/>
      <c r="K26" s="708"/>
      <c r="L26" s="708"/>
      <c r="M26" s="708"/>
      <c r="N26" s="702"/>
    </row>
    <row r="27" spans="1:14" ht="15" thickBot="1" x14ac:dyDescent="0.4">
      <c r="A27" s="239" t="s">
        <v>830</v>
      </c>
      <c r="B27" s="240" t="s">
        <v>811</v>
      </c>
      <c r="C27" s="707">
        <v>55078.19</v>
      </c>
      <c r="D27" s="708"/>
      <c r="E27" s="708"/>
      <c r="F27" s="704">
        <v>0</v>
      </c>
      <c r="G27" s="708"/>
      <c r="H27" s="708"/>
      <c r="I27" s="708"/>
      <c r="J27" s="708"/>
      <c r="K27" s="708"/>
      <c r="L27" s="708"/>
      <c r="M27" s="708"/>
      <c r="N27" s="702"/>
    </row>
    <row r="28" spans="1:14" ht="15" thickBot="1" x14ac:dyDescent="0.4">
      <c r="A28" s="239" t="s">
        <v>831</v>
      </c>
      <c r="B28" s="240" t="s">
        <v>813</v>
      </c>
      <c r="C28" s="707">
        <v>112685.98999999999</v>
      </c>
      <c r="D28" s="708"/>
      <c r="E28" s="708"/>
      <c r="F28" s="704">
        <v>0</v>
      </c>
      <c r="G28" s="708"/>
      <c r="H28" s="708"/>
      <c r="I28" s="708"/>
      <c r="J28" s="708"/>
      <c r="K28" s="708"/>
      <c r="L28" s="708"/>
      <c r="M28" s="708"/>
      <c r="N28" s="702"/>
    </row>
    <row r="29" spans="1:14" ht="15" thickBot="1" x14ac:dyDescent="0.4">
      <c r="A29" s="239" t="s">
        <v>832</v>
      </c>
      <c r="B29" s="240" t="s">
        <v>815</v>
      </c>
      <c r="C29" s="707">
        <v>2444809.48</v>
      </c>
      <c r="D29" s="708"/>
      <c r="E29" s="708"/>
      <c r="F29" s="704">
        <v>0</v>
      </c>
      <c r="G29" s="708"/>
      <c r="H29" s="708"/>
      <c r="I29" s="708"/>
      <c r="J29" s="708"/>
      <c r="K29" s="708"/>
      <c r="L29" s="708"/>
      <c r="M29" s="708"/>
      <c r="N29" s="702"/>
    </row>
    <row r="30" spans="1:14" ht="15" thickBot="1" x14ac:dyDescent="0.4">
      <c r="A30" s="239" t="s">
        <v>833</v>
      </c>
      <c r="B30" s="240" t="s">
        <v>819</v>
      </c>
      <c r="C30" s="707">
        <v>161885.63</v>
      </c>
      <c r="D30" s="708"/>
      <c r="E30" s="708"/>
      <c r="F30" s="704">
        <v>721.4</v>
      </c>
      <c r="G30" s="708"/>
      <c r="H30" s="708"/>
      <c r="I30" s="708"/>
      <c r="J30" s="708"/>
      <c r="K30" s="708"/>
      <c r="L30" s="708"/>
      <c r="M30" s="708"/>
      <c r="N30" s="702"/>
    </row>
    <row r="31" spans="1:14" ht="15" thickBot="1" x14ac:dyDescent="0.4">
      <c r="A31" s="244" t="s">
        <v>834</v>
      </c>
      <c r="B31" s="243" t="s">
        <v>45</v>
      </c>
      <c r="C31" s="707">
        <f>SUM(C9,C10,C18,C24)</f>
        <v>3567530669.4100003</v>
      </c>
      <c r="D31" s="702">
        <f t="shared" ref="D31:N31" si="4">SUM(D9,D10,D18,D24)</f>
        <v>3562202996.4900002</v>
      </c>
      <c r="E31" s="702">
        <f t="shared" si="4"/>
        <v>2553209.98</v>
      </c>
      <c r="F31" s="702">
        <f t="shared" si="4"/>
        <v>8831359.4100000001</v>
      </c>
      <c r="G31" s="702">
        <f t="shared" si="4"/>
        <v>8640972.4900000002</v>
      </c>
      <c r="H31" s="702">
        <f t="shared" si="4"/>
        <v>189665.52</v>
      </c>
      <c r="I31" s="702">
        <f t="shared" si="4"/>
        <v>0</v>
      </c>
      <c r="J31" s="702">
        <f t="shared" si="4"/>
        <v>0</v>
      </c>
      <c r="K31" s="702">
        <f t="shared" si="4"/>
        <v>0</v>
      </c>
      <c r="L31" s="702">
        <f t="shared" si="4"/>
        <v>0</v>
      </c>
      <c r="M31" s="702">
        <f t="shared" si="4"/>
        <v>0</v>
      </c>
      <c r="N31" s="702">
        <f t="shared" si="4"/>
        <v>0</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E8F8-3820-4578-81D8-47AF8C0C5220}">
  <sheetPr codeName="Sheet48"/>
  <dimension ref="B2:P24"/>
  <sheetViews>
    <sheetView workbookViewId="0">
      <selection activeCell="B28" sqref="B28"/>
    </sheetView>
  </sheetViews>
  <sheetFormatPr defaultColWidth="9.1796875" defaultRowHeight="14.5" x14ac:dyDescent="0.35"/>
  <cols>
    <col min="1" max="1" width="9.1796875" style="1"/>
    <col min="2" max="2" width="4.26953125" style="1" customWidth="1"/>
    <col min="3" max="3" width="14.7265625" style="1" customWidth="1"/>
    <col min="4" max="5" width="9.1796875" style="1"/>
    <col min="6" max="6" width="10" style="1" bestFit="1" customWidth="1"/>
    <col min="7" max="7" width="9.1796875" style="1"/>
    <col min="8" max="8" width="12.453125" style="1" customWidth="1"/>
    <col min="9" max="9" width="16" style="1" customWidth="1"/>
    <col min="10" max="10" width="10.81640625" style="1" customWidth="1"/>
    <col min="11" max="11" width="6.7265625" style="1" customWidth="1"/>
    <col min="12" max="12" width="9.1796875" style="1"/>
    <col min="13" max="13" width="9.54296875" style="1" bestFit="1" customWidth="1"/>
    <col min="14" max="15" width="9.1796875" style="1"/>
    <col min="16" max="16" width="12.453125" style="1" bestFit="1" customWidth="1"/>
    <col min="17" max="16384" width="9.1796875" style="1"/>
  </cols>
  <sheetData>
    <row r="2" spans="2:16" x14ac:dyDescent="0.35">
      <c r="B2" s="227" t="s">
        <v>880</v>
      </c>
    </row>
    <row r="3" spans="2:16" ht="15.5" x14ac:dyDescent="0.35">
      <c r="B3" s="187"/>
      <c r="C3" s="228"/>
      <c r="D3" s="228"/>
      <c r="E3" s="228"/>
      <c r="H3" s="228"/>
      <c r="I3" s="228"/>
      <c r="J3" s="91"/>
      <c r="K3" s="228"/>
    </row>
    <row r="4" spans="2:16" ht="16" thickBot="1" x14ac:dyDescent="0.4">
      <c r="B4" s="187"/>
      <c r="C4" s="228"/>
      <c r="D4" s="228"/>
      <c r="E4" s="228"/>
      <c r="F4" s="1137"/>
      <c r="G4" s="1137"/>
      <c r="H4" s="228"/>
      <c r="I4" s="228"/>
      <c r="J4" s="91"/>
      <c r="K4" s="228"/>
    </row>
    <row r="5" spans="2:16" ht="16" thickBot="1" x14ac:dyDescent="0.4">
      <c r="B5" s="229"/>
      <c r="C5" s="229"/>
      <c r="D5" s="230" t="s">
        <v>7</v>
      </c>
      <c r="E5" s="231" t="s">
        <v>8</v>
      </c>
      <c r="F5" s="231" t="s">
        <v>9</v>
      </c>
      <c r="G5" s="231" t="s">
        <v>46</v>
      </c>
      <c r="H5" s="231" t="s">
        <v>47</v>
      </c>
      <c r="I5" s="231" t="s">
        <v>881</v>
      </c>
      <c r="J5" s="1119" t="s">
        <v>157</v>
      </c>
      <c r="K5" s="1142"/>
    </row>
    <row r="6" spans="2:16" ht="84" customHeight="1" thickBot="1" x14ac:dyDescent="0.4">
      <c r="B6" s="229"/>
      <c r="C6" s="229"/>
      <c r="D6" s="1125" t="s">
        <v>882</v>
      </c>
      <c r="E6" s="1126"/>
      <c r="F6" s="1126"/>
      <c r="G6" s="1127"/>
      <c r="H6" s="1139" t="s">
        <v>883</v>
      </c>
      <c r="I6" s="1129" t="s">
        <v>884</v>
      </c>
      <c r="J6" s="1125" t="s">
        <v>885</v>
      </c>
      <c r="K6" s="1139"/>
    </row>
    <row r="7" spans="2:16" ht="34.5" customHeight="1" thickBot="1" x14ac:dyDescent="0.4">
      <c r="B7" s="276"/>
      <c r="C7" s="276"/>
      <c r="D7" s="277"/>
      <c r="E7" s="1125" t="s">
        <v>886</v>
      </c>
      <c r="F7" s="1139"/>
      <c r="G7" s="1164" t="s">
        <v>887</v>
      </c>
      <c r="H7" s="1162"/>
      <c r="I7" s="1152"/>
      <c r="J7" s="1163"/>
      <c r="K7" s="1162"/>
    </row>
    <row r="8" spans="2:16" ht="15.5" x14ac:dyDescent="0.35">
      <c r="B8" s="229"/>
      <c r="C8" s="229"/>
      <c r="D8" s="277"/>
      <c r="E8" s="1167"/>
      <c r="F8" s="1129" t="s">
        <v>863</v>
      </c>
      <c r="G8" s="1165"/>
      <c r="H8" s="1169"/>
      <c r="I8" s="1152"/>
      <c r="J8" s="1163"/>
      <c r="K8" s="1162"/>
    </row>
    <row r="9" spans="2:16" ht="16" thickBot="1" x14ac:dyDescent="0.4">
      <c r="B9" s="229"/>
      <c r="C9" s="229"/>
      <c r="D9" s="277"/>
      <c r="E9" s="1168"/>
      <c r="F9" s="1147"/>
      <c r="G9" s="1166"/>
      <c r="H9" s="1170"/>
      <c r="I9" s="1147"/>
      <c r="J9" s="1140"/>
      <c r="K9" s="1141"/>
      <c r="P9" s="681"/>
    </row>
    <row r="10" spans="2:16" ht="25.5" thickBot="1" x14ac:dyDescent="0.4">
      <c r="B10" s="264" t="s">
        <v>179</v>
      </c>
      <c r="C10" s="278" t="s">
        <v>739</v>
      </c>
      <c r="D10" s="722">
        <f>SUM(D11:D16)</f>
        <v>9344214.7200000044</v>
      </c>
      <c r="E10" s="723">
        <f t="shared" ref="E10:G10" si="0">SUM(E11:E16)</f>
        <v>9344214.7200000044</v>
      </c>
      <c r="F10" s="722">
        <f t="shared" si="0"/>
        <v>9344214.7200000044</v>
      </c>
      <c r="G10" s="722">
        <f t="shared" si="0"/>
        <v>9344214.7200000044</v>
      </c>
      <c r="H10" s="722">
        <f>SUM(H11:H16)</f>
        <v>-2566793.4300000011</v>
      </c>
      <c r="I10" s="724"/>
      <c r="J10" s="1171"/>
      <c r="K10" s="1172"/>
      <c r="M10" s="709"/>
    </row>
    <row r="11" spans="2:16" ht="15" thickBot="1" x14ac:dyDescent="0.4">
      <c r="B11" s="239" t="s">
        <v>181</v>
      </c>
      <c r="C11" s="279" t="s">
        <v>1720</v>
      </c>
      <c r="D11" s="698">
        <f>E11</f>
        <v>9207625.5300000031</v>
      </c>
      <c r="E11" s="698">
        <v>9207625.5300000031</v>
      </c>
      <c r="F11" s="930">
        <v>9207625.5300000031</v>
      </c>
      <c r="G11" s="698">
        <v>9207625.5300000031</v>
      </c>
      <c r="H11" s="698">
        <v>-2541776.7200000011</v>
      </c>
      <c r="I11" s="725"/>
      <c r="J11" s="1160"/>
      <c r="K11" s="1161"/>
    </row>
    <row r="12" spans="2:16" ht="15" thickBot="1" x14ac:dyDescent="0.4">
      <c r="B12" s="239" t="s">
        <v>808</v>
      </c>
      <c r="C12" s="279" t="s">
        <v>1721</v>
      </c>
      <c r="D12" s="698">
        <f t="shared" ref="D12:D16" si="1">E12</f>
        <v>58372.060000000005</v>
      </c>
      <c r="E12" s="698">
        <v>58372.060000000005</v>
      </c>
      <c r="F12" s="930">
        <v>58372.060000000005</v>
      </c>
      <c r="G12" s="698">
        <v>58372.060000000005</v>
      </c>
      <c r="H12" s="698">
        <v>-3060.99</v>
      </c>
      <c r="I12" s="725"/>
      <c r="J12" s="1160"/>
      <c r="K12" s="1161"/>
    </row>
    <row r="13" spans="2:16" ht="15" thickBot="1" x14ac:dyDescent="0.4">
      <c r="B13" s="239" t="s">
        <v>810</v>
      </c>
      <c r="C13" s="279" t="s">
        <v>1722</v>
      </c>
      <c r="D13" s="698">
        <f t="shared" si="1"/>
        <v>67631.63</v>
      </c>
      <c r="E13" s="698">
        <v>67631.63</v>
      </c>
      <c r="F13" s="930">
        <v>67631.63</v>
      </c>
      <c r="G13" s="698">
        <v>67631.63</v>
      </c>
      <c r="H13" s="698">
        <v>-15600.03</v>
      </c>
      <c r="I13" s="725"/>
      <c r="J13" s="1160"/>
      <c r="K13" s="1161"/>
    </row>
    <row r="14" spans="2:16" ht="15" thickBot="1" x14ac:dyDescent="0.4">
      <c r="B14" s="239" t="s">
        <v>812</v>
      </c>
      <c r="C14" s="279" t="s">
        <v>1791</v>
      </c>
      <c r="D14" s="698">
        <f t="shared" si="1"/>
        <v>10585.5</v>
      </c>
      <c r="E14" s="698">
        <v>10585.5</v>
      </c>
      <c r="F14" s="930">
        <v>10585.5</v>
      </c>
      <c r="G14" s="698">
        <v>10585.5</v>
      </c>
      <c r="H14" s="698">
        <v>-6355.69</v>
      </c>
      <c r="I14" s="725"/>
      <c r="J14" s="1160"/>
      <c r="K14" s="1161"/>
    </row>
    <row r="15" spans="2:16" ht="15" thickBot="1" x14ac:dyDescent="0.4">
      <c r="B15" s="239" t="s">
        <v>814</v>
      </c>
      <c r="C15" s="279" t="s">
        <v>891</v>
      </c>
      <c r="D15" s="698">
        <f t="shared" si="1"/>
        <v>0</v>
      </c>
      <c r="E15" s="698"/>
      <c r="F15" s="698"/>
      <c r="G15" s="698"/>
      <c r="H15" s="698"/>
      <c r="I15" s="725"/>
      <c r="J15" s="1160"/>
      <c r="K15" s="1161"/>
    </row>
    <row r="16" spans="2:16" ht="15" thickBot="1" x14ac:dyDescent="0.4">
      <c r="B16" s="239" t="s">
        <v>816</v>
      </c>
      <c r="C16" s="279" t="s">
        <v>892</v>
      </c>
      <c r="D16" s="698">
        <f t="shared" si="1"/>
        <v>0</v>
      </c>
      <c r="E16" s="698"/>
      <c r="F16" s="698"/>
      <c r="G16" s="698"/>
      <c r="H16" s="698"/>
      <c r="I16" s="725"/>
      <c r="J16" s="1160"/>
      <c r="K16" s="1161"/>
    </row>
    <row r="17" spans="2:11" ht="25.5" thickBot="1" x14ac:dyDescent="0.4">
      <c r="B17" s="239" t="s">
        <v>818</v>
      </c>
      <c r="C17" s="243" t="s">
        <v>740</v>
      </c>
      <c r="D17" s="929">
        <v>494124.82000000007</v>
      </c>
      <c r="E17" s="726">
        <v>494124.82000000007</v>
      </c>
      <c r="F17" s="726">
        <f t="shared" ref="F17" si="2">SUM(F18:F23)</f>
        <v>0</v>
      </c>
      <c r="G17" s="727"/>
      <c r="H17" s="727"/>
      <c r="I17" s="723">
        <f>SUM(I18:I23)</f>
        <v>-981.89</v>
      </c>
      <c r="J17" s="1156"/>
      <c r="K17" s="1157"/>
    </row>
    <row r="18" spans="2:11" ht="15" thickBot="1" x14ac:dyDescent="0.4">
      <c r="B18" s="242" t="s">
        <v>820</v>
      </c>
      <c r="C18" s="279" t="s">
        <v>1720</v>
      </c>
      <c r="D18" s="698">
        <f t="shared" ref="D18:D23" si="3">E18</f>
        <v>494124.82000000007</v>
      </c>
      <c r="E18" s="698">
        <v>494124.82000000007</v>
      </c>
      <c r="F18" s="698"/>
      <c r="G18" s="728"/>
      <c r="H18" s="728"/>
      <c r="I18" s="698">
        <v>-981.89</v>
      </c>
      <c r="J18" s="1156"/>
      <c r="K18" s="1157"/>
    </row>
    <row r="19" spans="2:11" ht="15" thickBot="1" x14ac:dyDescent="0.4">
      <c r="B19" s="239" t="s">
        <v>822</v>
      </c>
      <c r="C19" s="279" t="s">
        <v>888</v>
      </c>
      <c r="D19" s="698">
        <f t="shared" si="3"/>
        <v>0</v>
      </c>
      <c r="E19" s="698"/>
      <c r="F19" s="698"/>
      <c r="G19" s="728"/>
      <c r="H19" s="728"/>
      <c r="I19" s="698"/>
      <c r="J19" s="1156"/>
      <c r="K19" s="1157"/>
    </row>
    <row r="20" spans="2:11" ht="15" thickBot="1" x14ac:dyDescent="0.4">
      <c r="B20" s="239" t="s">
        <v>823</v>
      </c>
      <c r="C20" s="279" t="s">
        <v>889</v>
      </c>
      <c r="D20" s="698">
        <f t="shared" si="3"/>
        <v>0</v>
      </c>
      <c r="E20" s="698"/>
      <c r="F20" s="698"/>
      <c r="G20" s="728"/>
      <c r="H20" s="728"/>
      <c r="I20" s="698"/>
      <c r="J20" s="1156"/>
      <c r="K20" s="1157"/>
    </row>
    <row r="21" spans="2:11" ht="15" thickBot="1" x14ac:dyDescent="0.4">
      <c r="B21" s="239" t="s">
        <v>824</v>
      </c>
      <c r="C21" s="279" t="s">
        <v>890</v>
      </c>
      <c r="D21" s="698">
        <f t="shared" si="3"/>
        <v>0</v>
      </c>
      <c r="E21" s="698"/>
      <c r="F21" s="698"/>
      <c r="G21" s="728"/>
      <c r="H21" s="728"/>
      <c r="I21" s="698"/>
      <c r="J21" s="1156"/>
      <c r="K21" s="1157"/>
    </row>
    <row r="22" spans="2:11" ht="15" thickBot="1" x14ac:dyDescent="0.4">
      <c r="B22" s="239" t="s">
        <v>825</v>
      </c>
      <c r="C22" s="279" t="s">
        <v>891</v>
      </c>
      <c r="D22" s="698">
        <f t="shared" si="3"/>
        <v>0</v>
      </c>
      <c r="E22" s="698"/>
      <c r="F22" s="698"/>
      <c r="G22" s="728"/>
      <c r="H22" s="728"/>
      <c r="I22" s="698"/>
      <c r="J22" s="1156"/>
      <c r="K22" s="1157"/>
    </row>
    <row r="23" spans="2:11" ht="15" thickBot="1" x14ac:dyDescent="0.4">
      <c r="B23" s="239" t="s">
        <v>826</v>
      </c>
      <c r="C23" s="279" t="s">
        <v>892</v>
      </c>
      <c r="D23" s="698">
        <f t="shared" si="3"/>
        <v>0</v>
      </c>
      <c r="E23" s="698"/>
      <c r="F23" s="698"/>
      <c r="G23" s="728"/>
      <c r="H23" s="728"/>
      <c r="I23" s="698"/>
      <c r="J23" s="1156"/>
      <c r="K23" s="1157"/>
    </row>
    <row r="24" spans="2:11" ht="15" thickBot="1" x14ac:dyDescent="0.4">
      <c r="B24" s="268" t="s">
        <v>827</v>
      </c>
      <c r="C24" s="243" t="s">
        <v>45</v>
      </c>
      <c r="D24" s="698">
        <f>D10+D17</f>
        <v>9838339.5400000047</v>
      </c>
      <c r="E24" s="698">
        <f t="shared" ref="E24:K24" si="4">E10+E17</f>
        <v>9838339.5400000047</v>
      </c>
      <c r="F24" s="698">
        <f t="shared" si="4"/>
        <v>9344214.7200000044</v>
      </c>
      <c r="G24" s="698">
        <f t="shared" si="4"/>
        <v>9344214.7200000044</v>
      </c>
      <c r="H24" s="698">
        <f t="shared" si="4"/>
        <v>-2566793.4300000011</v>
      </c>
      <c r="I24" s="698">
        <f t="shared" si="4"/>
        <v>-981.89</v>
      </c>
      <c r="J24" s="1158">
        <f t="shared" si="4"/>
        <v>0</v>
      </c>
      <c r="K24" s="1159">
        <f t="shared" si="4"/>
        <v>0</v>
      </c>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F8AF-AAB0-4BF9-8D45-F4D5AF7CB3A9}">
  <sheetPr codeName="Sheet50"/>
  <dimension ref="A2:N22"/>
  <sheetViews>
    <sheetView workbookViewId="0">
      <selection activeCell="G12" sqref="G12"/>
    </sheetView>
  </sheetViews>
  <sheetFormatPr defaultColWidth="9.1796875" defaultRowHeight="14.5" x14ac:dyDescent="0.35"/>
  <cols>
    <col min="1" max="1" width="4.453125" style="1" customWidth="1"/>
    <col min="2" max="2" width="25.81640625" style="1" customWidth="1"/>
    <col min="3" max="14" width="11.1796875" style="709" customWidth="1"/>
    <col min="15" max="16384" width="9.1796875" style="1"/>
  </cols>
  <sheetData>
    <row r="2" spans="1:14" x14ac:dyDescent="0.35">
      <c r="A2" s="227" t="s">
        <v>777</v>
      </c>
    </row>
    <row r="3" spans="1:14" ht="16" thickBot="1" x14ac:dyDescent="0.4">
      <c r="A3" s="187"/>
      <c r="B3" s="228"/>
      <c r="C3" s="787"/>
      <c r="D3" s="787"/>
      <c r="E3" s="787"/>
      <c r="F3" s="787"/>
      <c r="G3" s="787"/>
      <c r="H3" s="787"/>
      <c r="I3" s="787"/>
      <c r="J3" s="787"/>
      <c r="K3" s="787"/>
      <c r="L3" s="787"/>
      <c r="M3" s="787"/>
      <c r="N3" s="787"/>
    </row>
    <row r="4" spans="1:14" ht="16" thickBot="1" x14ac:dyDescent="0.4">
      <c r="A4" s="187"/>
      <c r="B4" s="284"/>
      <c r="C4" s="788" t="s">
        <v>7</v>
      </c>
      <c r="D4" s="789" t="s">
        <v>8</v>
      </c>
      <c r="E4" s="789" t="s">
        <v>9</v>
      </c>
      <c r="F4" s="789" t="s">
        <v>46</v>
      </c>
      <c r="G4" s="789" t="s">
        <v>47</v>
      </c>
      <c r="H4" s="789" t="s">
        <v>156</v>
      </c>
      <c r="I4" s="789" t="s">
        <v>157</v>
      </c>
      <c r="J4" s="789" t="s">
        <v>158</v>
      </c>
      <c r="K4" s="789" t="s">
        <v>159</v>
      </c>
      <c r="L4" s="789" t="s">
        <v>160</v>
      </c>
      <c r="M4" s="789" t="s">
        <v>161</v>
      </c>
      <c r="N4" s="789" t="s">
        <v>162</v>
      </c>
    </row>
    <row r="5" spans="1:14" ht="21" customHeight="1" thickBot="1" x14ac:dyDescent="0.4">
      <c r="A5" s="229"/>
      <c r="B5" s="229"/>
      <c r="C5" s="790" t="s">
        <v>806</v>
      </c>
      <c r="D5" s="791"/>
      <c r="E5" s="791"/>
      <c r="F5" s="791"/>
      <c r="G5" s="791"/>
      <c r="H5" s="791"/>
      <c r="I5" s="791"/>
      <c r="J5" s="791"/>
      <c r="K5" s="791"/>
      <c r="L5" s="791"/>
      <c r="M5" s="791"/>
      <c r="N5" s="792"/>
    </row>
    <row r="6" spans="1:14" ht="23.25" customHeight="1" thickBot="1" x14ac:dyDescent="0.4">
      <c r="A6" s="229"/>
      <c r="B6" s="229"/>
      <c r="C6" s="793"/>
      <c r="D6" s="794" t="s">
        <v>915</v>
      </c>
      <c r="E6" s="795"/>
      <c r="F6" s="794" t="s">
        <v>916</v>
      </c>
      <c r="G6" s="796"/>
      <c r="H6" s="796"/>
      <c r="I6" s="796"/>
      <c r="J6" s="796"/>
      <c r="K6" s="796"/>
      <c r="L6" s="796"/>
      <c r="M6" s="796"/>
      <c r="N6" s="797"/>
    </row>
    <row r="7" spans="1:14" ht="19.5" customHeight="1" thickBot="1" x14ac:dyDescent="0.4">
      <c r="A7" s="229"/>
      <c r="B7" s="229"/>
      <c r="C7" s="793"/>
      <c r="D7" s="793"/>
      <c r="E7" s="798"/>
      <c r="F7" s="793"/>
      <c r="G7" s="1173" t="s">
        <v>872</v>
      </c>
      <c r="H7" s="1175" t="s">
        <v>917</v>
      </c>
      <c r="I7" s="1176"/>
      <c r="J7" s="1176"/>
      <c r="K7" s="1176"/>
      <c r="L7" s="1176"/>
      <c r="M7" s="1176"/>
      <c r="N7" s="1177"/>
    </row>
    <row r="8" spans="1:14" ht="63.75" customHeight="1" thickBot="1" x14ac:dyDescent="0.4">
      <c r="A8" s="229"/>
      <c r="B8" s="229"/>
      <c r="C8" s="793"/>
      <c r="D8" s="793"/>
      <c r="E8" s="799" t="s">
        <v>918</v>
      </c>
      <c r="F8" s="800"/>
      <c r="G8" s="1174"/>
      <c r="H8" s="801"/>
      <c r="I8" s="802" t="s">
        <v>919</v>
      </c>
      <c r="J8" s="802" t="s">
        <v>920</v>
      </c>
      <c r="K8" s="802" t="s">
        <v>921</v>
      </c>
      <c r="L8" s="802" t="s">
        <v>922</v>
      </c>
      <c r="M8" s="802" t="s">
        <v>923</v>
      </c>
      <c r="N8" s="802" t="s">
        <v>924</v>
      </c>
    </row>
    <row r="9" spans="1:14" ht="15" thickBot="1" x14ac:dyDescent="0.4">
      <c r="A9" s="285" t="s">
        <v>179</v>
      </c>
      <c r="B9" s="286" t="s">
        <v>894</v>
      </c>
      <c r="C9" s="797">
        <v>0</v>
      </c>
      <c r="D9" s="797">
        <v>0</v>
      </c>
      <c r="E9" s="797">
        <v>0</v>
      </c>
      <c r="F9" s="797">
        <v>0</v>
      </c>
      <c r="G9" s="797">
        <v>0</v>
      </c>
      <c r="H9" s="797">
        <v>0</v>
      </c>
      <c r="I9" s="797">
        <v>0</v>
      </c>
      <c r="J9" s="797">
        <v>0</v>
      </c>
      <c r="K9" s="797">
        <v>0</v>
      </c>
      <c r="L9" s="797"/>
      <c r="M9" s="797"/>
      <c r="N9" s="797"/>
    </row>
    <row r="10" spans="1:14" ht="15" thickBot="1" x14ac:dyDescent="0.4">
      <c r="A10" s="287" t="s">
        <v>181</v>
      </c>
      <c r="B10" s="288" t="s">
        <v>925</v>
      </c>
      <c r="C10" s="803"/>
      <c r="D10" s="803"/>
      <c r="E10" s="803"/>
      <c r="F10" s="803"/>
      <c r="G10" s="803"/>
      <c r="H10" s="803"/>
      <c r="I10" s="803"/>
      <c r="J10" s="803"/>
      <c r="K10" s="803"/>
      <c r="L10" s="803"/>
      <c r="M10" s="803"/>
      <c r="N10" s="803"/>
    </row>
    <row r="11" spans="1:14" ht="32.25" customHeight="1" thickBot="1" x14ac:dyDescent="0.4">
      <c r="A11" s="287" t="s">
        <v>808</v>
      </c>
      <c r="B11" s="289" t="s">
        <v>926</v>
      </c>
      <c r="C11" s="803">
        <f>C9</f>
        <v>0</v>
      </c>
      <c r="D11" s="803">
        <f t="shared" ref="D11:N11" si="0">D9</f>
        <v>0</v>
      </c>
      <c r="E11" s="803">
        <f t="shared" si="0"/>
        <v>0</v>
      </c>
      <c r="F11" s="803">
        <f t="shared" si="0"/>
        <v>0</v>
      </c>
      <c r="G11" s="803">
        <f t="shared" si="0"/>
        <v>0</v>
      </c>
      <c r="H11" s="803">
        <f t="shared" si="0"/>
        <v>0</v>
      </c>
      <c r="I11" s="803">
        <f t="shared" si="0"/>
        <v>0</v>
      </c>
      <c r="J11" s="803">
        <f t="shared" si="0"/>
        <v>0</v>
      </c>
      <c r="K11" s="803">
        <f t="shared" si="0"/>
        <v>0</v>
      </c>
      <c r="L11" s="803">
        <f t="shared" si="0"/>
        <v>0</v>
      </c>
      <c r="M11" s="803">
        <f t="shared" si="0"/>
        <v>0</v>
      </c>
      <c r="N11" s="803">
        <f t="shared" si="0"/>
        <v>0</v>
      </c>
    </row>
    <row r="12" spans="1:14" ht="62.25" customHeight="1" thickBot="1" x14ac:dyDescent="0.4">
      <c r="A12" s="287" t="s">
        <v>810</v>
      </c>
      <c r="B12" s="290" t="s">
        <v>927</v>
      </c>
      <c r="C12" s="803">
        <v>0</v>
      </c>
      <c r="D12" s="803">
        <v>0</v>
      </c>
      <c r="E12" s="804"/>
      <c r="F12" s="803">
        <v>0</v>
      </c>
      <c r="G12" s="803">
        <v>0</v>
      </c>
      <c r="H12" s="803">
        <v>0</v>
      </c>
      <c r="I12" s="804"/>
      <c r="J12" s="804"/>
      <c r="K12" s="804"/>
      <c r="L12" s="804"/>
      <c r="M12" s="804"/>
      <c r="N12" s="804"/>
    </row>
    <row r="13" spans="1:14" ht="68.25" customHeight="1" thickBot="1" x14ac:dyDescent="0.4">
      <c r="A13" s="287" t="s">
        <v>812</v>
      </c>
      <c r="B13" s="290" t="s">
        <v>928</v>
      </c>
      <c r="C13" s="803">
        <v>0</v>
      </c>
      <c r="D13" s="803">
        <v>0</v>
      </c>
      <c r="E13" s="804"/>
      <c r="F13" s="803">
        <v>0</v>
      </c>
      <c r="G13" s="803">
        <v>0</v>
      </c>
      <c r="H13" s="803">
        <v>0</v>
      </c>
      <c r="I13" s="804"/>
      <c r="J13" s="804"/>
      <c r="K13" s="804"/>
      <c r="L13" s="804"/>
      <c r="M13" s="804"/>
      <c r="N13" s="804"/>
    </row>
    <row r="14" spans="1:14" ht="51.75" customHeight="1" thickBot="1" x14ac:dyDescent="0.4">
      <c r="A14" s="287" t="s">
        <v>814</v>
      </c>
      <c r="B14" s="290" t="s">
        <v>929</v>
      </c>
      <c r="C14" s="803">
        <v>0</v>
      </c>
      <c r="D14" s="803">
        <v>0</v>
      </c>
      <c r="E14" s="804"/>
      <c r="F14" s="803">
        <v>0</v>
      </c>
      <c r="G14" s="803">
        <v>0</v>
      </c>
      <c r="H14" s="803">
        <v>0</v>
      </c>
      <c r="I14" s="804"/>
      <c r="J14" s="804"/>
      <c r="K14" s="804"/>
      <c r="L14" s="804"/>
      <c r="M14" s="804"/>
      <c r="N14" s="804"/>
    </row>
    <row r="15" spans="1:14" ht="35.25" customHeight="1" thickBot="1" x14ac:dyDescent="0.4">
      <c r="A15" s="291" t="s">
        <v>816</v>
      </c>
      <c r="B15" s="274" t="s">
        <v>930</v>
      </c>
      <c r="C15" s="803">
        <v>0</v>
      </c>
      <c r="D15" s="803">
        <v>0</v>
      </c>
      <c r="E15" s="803">
        <v>0</v>
      </c>
      <c r="F15" s="803">
        <v>0</v>
      </c>
      <c r="G15" s="803">
        <v>0</v>
      </c>
      <c r="H15" s="803">
        <v>0</v>
      </c>
      <c r="I15" s="803">
        <v>0</v>
      </c>
      <c r="J15" s="803">
        <v>0</v>
      </c>
      <c r="K15" s="803">
        <v>0</v>
      </c>
      <c r="L15" s="803">
        <v>0</v>
      </c>
      <c r="M15" s="803">
        <v>0</v>
      </c>
      <c r="N15" s="803">
        <v>0</v>
      </c>
    </row>
    <row r="16" spans="1:14" ht="15" thickBot="1" x14ac:dyDescent="0.4">
      <c r="A16" s="291" t="s">
        <v>818</v>
      </c>
      <c r="B16" s="274" t="s">
        <v>931</v>
      </c>
      <c r="C16" s="805"/>
      <c r="D16" s="805"/>
      <c r="E16" s="805"/>
      <c r="F16" s="805"/>
      <c r="G16" s="805"/>
      <c r="H16" s="805"/>
      <c r="I16" s="805"/>
      <c r="J16" s="805"/>
      <c r="K16" s="805"/>
      <c r="L16" s="805"/>
      <c r="M16" s="805"/>
      <c r="N16" s="805"/>
    </row>
    <row r="17" spans="1:14" ht="31.5" customHeight="1" thickBot="1" x14ac:dyDescent="0.4">
      <c r="A17" s="287" t="s">
        <v>820</v>
      </c>
      <c r="B17" s="288" t="s">
        <v>932</v>
      </c>
      <c r="C17" s="806"/>
      <c r="D17" s="807"/>
      <c r="E17" s="807"/>
      <c r="F17" s="807"/>
      <c r="G17" s="807"/>
      <c r="H17" s="807"/>
      <c r="I17" s="808"/>
      <c r="J17" s="808"/>
      <c r="K17" s="808"/>
      <c r="L17" s="808"/>
      <c r="M17" s="808"/>
      <c r="N17" s="808"/>
    </row>
    <row r="18" spans="1:14" ht="30.75" customHeight="1" thickBot="1" x14ac:dyDescent="0.4">
      <c r="A18" s="287" t="s">
        <v>822</v>
      </c>
      <c r="B18" s="289" t="s">
        <v>933</v>
      </c>
      <c r="C18" s="806"/>
      <c r="D18" s="807"/>
      <c r="E18" s="807"/>
      <c r="F18" s="807"/>
      <c r="G18" s="807"/>
      <c r="H18" s="807"/>
      <c r="I18" s="808"/>
      <c r="J18" s="808"/>
      <c r="K18" s="808"/>
      <c r="L18" s="808"/>
      <c r="M18" s="808"/>
      <c r="N18" s="808"/>
    </row>
    <row r="19" spans="1:14" ht="31.5" customHeight="1" thickBot="1" x14ac:dyDescent="0.4">
      <c r="A19" s="287" t="s">
        <v>823</v>
      </c>
      <c r="B19" s="288" t="s">
        <v>934</v>
      </c>
      <c r="C19" s="806"/>
      <c r="D19" s="807"/>
      <c r="E19" s="807"/>
      <c r="F19" s="807"/>
      <c r="G19" s="807"/>
      <c r="H19" s="807"/>
      <c r="I19" s="808"/>
      <c r="J19" s="808"/>
      <c r="K19" s="808"/>
      <c r="L19" s="808"/>
      <c r="M19" s="808"/>
      <c r="N19" s="808"/>
    </row>
    <row r="20" spans="1:14" ht="29.25" customHeight="1" thickBot="1" x14ac:dyDescent="0.4">
      <c r="A20" s="287" t="s">
        <v>824</v>
      </c>
      <c r="B20" s="289" t="s">
        <v>933</v>
      </c>
      <c r="C20" s="806"/>
      <c r="D20" s="807"/>
      <c r="E20" s="807"/>
      <c r="F20" s="807"/>
      <c r="G20" s="807"/>
      <c r="H20" s="807"/>
      <c r="I20" s="808"/>
      <c r="J20" s="808"/>
      <c r="K20" s="808"/>
      <c r="L20" s="808"/>
      <c r="M20" s="808"/>
      <c r="N20" s="808"/>
    </row>
    <row r="21" spans="1:14" ht="15" thickBot="1" x14ac:dyDescent="0.4">
      <c r="A21" s="291" t="s">
        <v>825</v>
      </c>
      <c r="B21" s="274" t="s">
        <v>935</v>
      </c>
      <c r="C21" s="806"/>
      <c r="D21" s="807"/>
      <c r="E21" s="807"/>
      <c r="F21" s="807"/>
      <c r="G21" s="807"/>
      <c r="H21" s="807"/>
      <c r="I21" s="808"/>
      <c r="J21" s="808"/>
      <c r="K21" s="808"/>
      <c r="L21" s="808"/>
      <c r="M21" s="808"/>
      <c r="N21" s="808"/>
    </row>
    <row r="22" spans="1:14" ht="15" thickBot="1" x14ac:dyDescent="0.4">
      <c r="A22" s="291" t="s">
        <v>826</v>
      </c>
      <c r="B22" s="274" t="s">
        <v>793</v>
      </c>
      <c r="C22" s="806"/>
      <c r="D22" s="807"/>
      <c r="E22" s="807"/>
      <c r="F22" s="807"/>
      <c r="G22" s="807"/>
      <c r="H22" s="807"/>
      <c r="I22" s="808"/>
      <c r="J22" s="808"/>
      <c r="K22" s="808"/>
      <c r="L22" s="808"/>
      <c r="M22" s="808"/>
      <c r="N22" s="808"/>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91A-0C1E-4014-B012-CBCA004A2893}">
  <sheetPr codeName="Sheet52">
    <pageSetUpPr fitToPage="1"/>
  </sheetPr>
  <dimension ref="A1:X14"/>
  <sheetViews>
    <sheetView workbookViewId="0"/>
  </sheetViews>
  <sheetFormatPr defaultColWidth="9.1796875" defaultRowHeight="14.5" x14ac:dyDescent="0.35"/>
  <cols>
    <col min="1" max="1" width="9.1796875" style="1"/>
    <col min="2" max="2" width="15.81640625" style="1" customWidth="1"/>
    <col min="3" max="16384" width="9.1796875" style="1"/>
  </cols>
  <sheetData>
    <row r="1" spans="1:24" x14ac:dyDescent="0.35">
      <c r="A1" s="227" t="s">
        <v>779</v>
      </c>
    </row>
    <row r="2" spans="1:24" ht="16" thickBot="1" x14ac:dyDescent="0.4">
      <c r="A2" s="228"/>
      <c r="B2" s="228"/>
      <c r="C2" s="296"/>
      <c r="D2" s="1137"/>
      <c r="E2" s="1137"/>
      <c r="F2" s="1137"/>
      <c r="G2" s="296"/>
      <c r="H2" s="1137"/>
      <c r="I2" s="1137"/>
      <c r="J2" s="1137"/>
      <c r="K2" s="296"/>
      <c r="L2" s="1137"/>
      <c r="M2" s="1137"/>
      <c r="N2" s="1137"/>
      <c r="O2" s="1137"/>
      <c r="P2" s="1137"/>
      <c r="Q2" s="1137"/>
      <c r="R2" s="1137"/>
      <c r="S2" s="296"/>
      <c r="T2" s="1137"/>
      <c r="U2" s="1137"/>
      <c r="V2" s="296"/>
      <c r="W2" s="1137"/>
      <c r="X2" s="1137"/>
    </row>
    <row r="3" spans="1:24" ht="15" thickBot="1" x14ac:dyDescent="0.4">
      <c r="A3" s="297"/>
      <c r="B3" s="297"/>
      <c r="C3" s="1202" t="s">
        <v>7</v>
      </c>
      <c r="D3" s="1203"/>
      <c r="E3" s="298" t="s">
        <v>8</v>
      </c>
      <c r="F3" s="1202" t="s">
        <v>9</v>
      </c>
      <c r="G3" s="1204"/>
      <c r="H3" s="1203"/>
      <c r="I3" s="298" t="s">
        <v>46</v>
      </c>
      <c r="J3" s="1202" t="s">
        <v>47</v>
      </c>
      <c r="K3" s="1203"/>
      <c r="L3" s="1202" t="s">
        <v>156</v>
      </c>
      <c r="M3" s="1203"/>
      <c r="N3" s="1202" t="s">
        <v>157</v>
      </c>
      <c r="O3" s="1204"/>
      <c r="P3" s="1203"/>
      <c r="Q3" s="299" t="s">
        <v>158</v>
      </c>
      <c r="R3" s="1202" t="s">
        <v>159</v>
      </c>
      <c r="S3" s="1203"/>
      <c r="T3" s="299" t="s">
        <v>160</v>
      </c>
      <c r="U3" s="1202" t="s">
        <v>161</v>
      </c>
      <c r="V3" s="1203"/>
      <c r="W3" s="1202" t="s">
        <v>162</v>
      </c>
      <c r="X3" s="1203"/>
    </row>
    <row r="4" spans="1:24" ht="15" thickBot="1" x14ac:dyDescent="0.4">
      <c r="A4" s="300"/>
      <c r="B4" s="300"/>
      <c r="C4" s="1187" t="s">
        <v>946</v>
      </c>
      <c r="D4" s="1188"/>
      <c r="E4" s="1189"/>
      <c r="F4" s="1193" t="s">
        <v>947</v>
      </c>
      <c r="G4" s="1194"/>
      <c r="H4" s="1194"/>
      <c r="I4" s="1194"/>
      <c r="J4" s="1194"/>
      <c r="K4" s="1194"/>
      <c r="L4" s="1194"/>
      <c r="M4" s="1194"/>
      <c r="N4" s="1195"/>
      <c r="O4" s="1195"/>
      <c r="P4" s="1195"/>
      <c r="Q4" s="301"/>
      <c r="R4" s="1195"/>
      <c r="S4" s="1195"/>
      <c r="T4" s="301"/>
      <c r="U4" s="1195"/>
      <c r="V4" s="1195"/>
      <c r="W4" s="1195"/>
      <c r="X4" s="1196"/>
    </row>
    <row r="5" spans="1:24" ht="15" thickBot="1" x14ac:dyDescent="0.4">
      <c r="A5" s="300"/>
      <c r="B5" s="302"/>
      <c r="C5" s="1190"/>
      <c r="D5" s="1191"/>
      <c r="E5" s="1192"/>
      <c r="F5" s="1197"/>
      <c r="G5" s="1198"/>
      <c r="H5" s="1198"/>
      <c r="I5" s="1199"/>
      <c r="J5" s="1184" t="s">
        <v>948</v>
      </c>
      <c r="K5" s="1186"/>
      <c r="L5" s="1186"/>
      <c r="M5" s="1200"/>
      <c r="N5" s="1201" t="s">
        <v>949</v>
      </c>
      <c r="O5" s="1186"/>
      <c r="P5" s="1186"/>
      <c r="Q5" s="1200"/>
      <c r="R5" s="1201" t="s">
        <v>950</v>
      </c>
      <c r="S5" s="1186"/>
      <c r="T5" s="1200"/>
      <c r="U5" s="1201" t="s">
        <v>951</v>
      </c>
      <c r="V5" s="1186"/>
      <c r="W5" s="1186"/>
      <c r="X5" s="1200"/>
    </row>
    <row r="6" spans="1:24" ht="33.5" thickBot="1" x14ac:dyDescent="0.4">
      <c r="A6" s="300"/>
      <c r="B6" s="303"/>
      <c r="C6" s="1184" t="s">
        <v>894</v>
      </c>
      <c r="D6" s="1185"/>
      <c r="E6" s="304" t="s">
        <v>938</v>
      </c>
      <c r="F6" s="1184" t="s">
        <v>937</v>
      </c>
      <c r="G6" s="1185"/>
      <c r="H6" s="1184" t="s">
        <v>938</v>
      </c>
      <c r="I6" s="1185"/>
      <c r="J6" s="1184" t="s">
        <v>937</v>
      </c>
      <c r="K6" s="1186"/>
      <c r="L6" s="1185"/>
      <c r="M6" s="305" t="s">
        <v>938</v>
      </c>
      <c r="N6" s="1184" t="s">
        <v>937</v>
      </c>
      <c r="O6" s="1185"/>
      <c r="P6" s="1184" t="s">
        <v>938</v>
      </c>
      <c r="Q6" s="1185"/>
      <c r="R6" s="1184" t="s">
        <v>937</v>
      </c>
      <c r="S6" s="1185"/>
      <c r="T6" s="305" t="s">
        <v>938</v>
      </c>
      <c r="U6" s="1184" t="s">
        <v>937</v>
      </c>
      <c r="V6" s="1186"/>
      <c r="W6" s="1185"/>
      <c r="X6" s="298" t="s">
        <v>938</v>
      </c>
    </row>
    <row r="7" spans="1:24" ht="33.5" thickBot="1" x14ac:dyDescent="0.4">
      <c r="A7" s="306" t="s">
        <v>179</v>
      </c>
      <c r="B7" s="303" t="s">
        <v>952</v>
      </c>
      <c r="C7" s="1178"/>
      <c r="D7" s="1179"/>
      <c r="E7" s="303"/>
      <c r="F7" s="1178"/>
      <c r="G7" s="1179"/>
      <c r="H7" s="1178"/>
      <c r="I7" s="1179"/>
      <c r="J7" s="1181"/>
      <c r="K7" s="1183"/>
      <c r="L7" s="1182"/>
      <c r="M7" s="307"/>
      <c r="N7" s="1181"/>
      <c r="O7" s="1182"/>
      <c r="P7" s="1181"/>
      <c r="Q7" s="1182"/>
      <c r="R7" s="1181"/>
      <c r="S7" s="1182"/>
      <c r="T7" s="307"/>
      <c r="U7" s="1181"/>
      <c r="V7" s="1183"/>
      <c r="W7" s="1182"/>
      <c r="X7" s="308"/>
    </row>
    <row r="8" spans="1:24" ht="44.5" thickBot="1" x14ac:dyDescent="0.4">
      <c r="A8" s="309" t="s">
        <v>181</v>
      </c>
      <c r="B8" s="303" t="s">
        <v>953</v>
      </c>
      <c r="C8" s="1178"/>
      <c r="D8" s="1179"/>
      <c r="E8" s="303"/>
      <c r="F8" s="1178"/>
      <c r="G8" s="1179"/>
      <c r="H8" s="1178"/>
      <c r="I8" s="1179"/>
      <c r="J8" s="1178"/>
      <c r="K8" s="1180"/>
      <c r="L8" s="1179"/>
      <c r="M8" s="303"/>
      <c r="N8" s="1178"/>
      <c r="O8" s="1179"/>
      <c r="P8" s="1178"/>
      <c r="Q8" s="1179"/>
      <c r="R8" s="1178"/>
      <c r="S8" s="1179"/>
      <c r="T8" s="303"/>
      <c r="U8" s="1178"/>
      <c r="V8" s="1180"/>
      <c r="W8" s="1179"/>
      <c r="X8" s="303"/>
    </row>
    <row r="9" spans="1:24" ht="22.5" thickBot="1" x14ac:dyDescent="0.4">
      <c r="A9" s="310" t="s">
        <v>808</v>
      </c>
      <c r="B9" s="311" t="s">
        <v>941</v>
      </c>
      <c r="C9" s="1178"/>
      <c r="D9" s="1179"/>
      <c r="E9" s="303"/>
      <c r="F9" s="1178"/>
      <c r="G9" s="1179"/>
      <c r="H9" s="1178"/>
      <c r="I9" s="1179"/>
      <c r="J9" s="1178"/>
      <c r="K9" s="1180"/>
      <c r="L9" s="1179"/>
      <c r="M9" s="303"/>
      <c r="N9" s="1178"/>
      <c r="O9" s="1179"/>
      <c r="P9" s="1178"/>
      <c r="Q9" s="1179"/>
      <c r="R9" s="1178"/>
      <c r="S9" s="1179"/>
      <c r="T9" s="303"/>
      <c r="U9" s="1178"/>
      <c r="V9" s="1180"/>
      <c r="W9" s="1179"/>
      <c r="X9" s="303"/>
    </row>
    <row r="10" spans="1:24" ht="22.5" thickBot="1" x14ac:dyDescent="0.4">
      <c r="A10" s="310" t="s">
        <v>810</v>
      </c>
      <c r="B10" s="311" t="s">
        <v>954</v>
      </c>
      <c r="C10" s="1178"/>
      <c r="D10" s="1179"/>
      <c r="E10" s="303"/>
      <c r="F10" s="1178"/>
      <c r="G10" s="1179"/>
      <c r="H10" s="1178"/>
      <c r="I10" s="1179"/>
      <c r="J10" s="1178"/>
      <c r="K10" s="1180"/>
      <c r="L10" s="1179"/>
      <c r="M10" s="303"/>
      <c r="N10" s="1178"/>
      <c r="O10" s="1179"/>
      <c r="P10" s="1178"/>
      <c r="Q10" s="1179"/>
      <c r="R10" s="1178"/>
      <c r="S10" s="1179"/>
      <c r="T10" s="303"/>
      <c r="U10" s="1178"/>
      <c r="V10" s="1180"/>
      <c r="W10" s="1179"/>
      <c r="X10" s="303"/>
    </row>
    <row r="11" spans="1:24" ht="22.5" thickBot="1" x14ac:dyDescent="0.4">
      <c r="A11" s="310" t="s">
        <v>812</v>
      </c>
      <c r="B11" s="311" t="s">
        <v>943</v>
      </c>
      <c r="C11" s="1178"/>
      <c r="D11" s="1179"/>
      <c r="E11" s="303"/>
      <c r="F11" s="1178"/>
      <c r="G11" s="1179"/>
      <c r="H11" s="1178"/>
      <c r="I11" s="1179"/>
      <c r="J11" s="1178"/>
      <c r="K11" s="1180"/>
      <c r="L11" s="1179"/>
      <c r="M11" s="303"/>
      <c r="N11" s="1178"/>
      <c r="O11" s="1179"/>
      <c r="P11" s="1178"/>
      <c r="Q11" s="1179"/>
      <c r="R11" s="1178"/>
      <c r="S11" s="1179"/>
      <c r="T11" s="303"/>
      <c r="U11" s="1178"/>
      <c r="V11" s="1180"/>
      <c r="W11" s="1179"/>
      <c r="X11" s="303"/>
    </row>
    <row r="12" spans="1:24" ht="22.5" thickBot="1" x14ac:dyDescent="0.4">
      <c r="A12" s="310" t="s">
        <v>814</v>
      </c>
      <c r="B12" s="311" t="s">
        <v>944</v>
      </c>
      <c r="C12" s="1178"/>
      <c r="D12" s="1179"/>
      <c r="E12" s="303"/>
      <c r="F12" s="1178"/>
      <c r="G12" s="1179"/>
      <c r="H12" s="1178"/>
      <c r="I12" s="1179"/>
      <c r="J12" s="1178"/>
      <c r="K12" s="1180"/>
      <c r="L12" s="1179"/>
      <c r="M12" s="303"/>
      <c r="N12" s="1178"/>
      <c r="O12" s="1179"/>
      <c r="P12" s="1178"/>
      <c r="Q12" s="1179"/>
      <c r="R12" s="1178"/>
      <c r="S12" s="1179"/>
      <c r="T12" s="303"/>
      <c r="U12" s="1178"/>
      <c r="V12" s="1180"/>
      <c r="W12" s="1179"/>
      <c r="X12" s="303"/>
    </row>
    <row r="13" spans="1:24" ht="15" thickBot="1" x14ac:dyDescent="0.4">
      <c r="A13" s="310" t="s">
        <v>816</v>
      </c>
      <c r="B13" s="311" t="s">
        <v>945</v>
      </c>
      <c r="C13" s="1178"/>
      <c r="D13" s="1179"/>
      <c r="E13" s="303"/>
      <c r="F13" s="1178"/>
      <c r="G13" s="1179"/>
      <c r="H13" s="1178"/>
      <c r="I13" s="1179"/>
      <c r="J13" s="1178"/>
      <c r="K13" s="1180"/>
      <c r="L13" s="1179"/>
      <c r="M13" s="303"/>
      <c r="N13" s="1178"/>
      <c r="O13" s="1179"/>
      <c r="P13" s="1178"/>
      <c r="Q13" s="1179"/>
      <c r="R13" s="1178"/>
      <c r="S13" s="1179"/>
      <c r="T13" s="303"/>
      <c r="U13" s="1178"/>
      <c r="V13" s="1180"/>
      <c r="W13" s="1179"/>
      <c r="X13" s="303"/>
    </row>
    <row r="14" spans="1:24" ht="15" thickBot="1" x14ac:dyDescent="0.4">
      <c r="A14" s="312" t="s">
        <v>818</v>
      </c>
      <c r="B14" s="313" t="s">
        <v>45</v>
      </c>
      <c r="C14" s="1178"/>
      <c r="D14" s="1179"/>
      <c r="E14" s="303"/>
      <c r="F14" s="1178"/>
      <c r="G14" s="1179"/>
      <c r="H14" s="1178"/>
      <c r="I14" s="1179"/>
      <c r="J14" s="1178"/>
      <c r="K14" s="1180"/>
      <c r="L14" s="1179"/>
      <c r="M14" s="303"/>
      <c r="N14" s="1178"/>
      <c r="O14" s="1179"/>
      <c r="P14" s="1178"/>
      <c r="Q14" s="1179"/>
      <c r="R14" s="1178"/>
      <c r="S14" s="1179"/>
      <c r="T14" s="303"/>
      <c r="U14" s="1178"/>
      <c r="V14" s="1180"/>
      <c r="W14" s="1179"/>
      <c r="X14" s="303"/>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&amp;CEN
Annex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B9BD-27D6-4948-A711-FBD1A58E86B2}">
  <sheetPr codeName="Sheet54"/>
  <dimension ref="A1:C10"/>
  <sheetViews>
    <sheetView workbookViewId="0"/>
  </sheetViews>
  <sheetFormatPr defaultColWidth="9.1796875" defaultRowHeight="14.5" x14ac:dyDescent="0.35"/>
  <cols>
    <col min="1" max="1" width="19.54296875" style="1" customWidth="1"/>
    <col min="2" max="2" width="12.26953125" style="1" bestFit="1" customWidth="1"/>
    <col min="3" max="3" width="82.7265625" style="1" customWidth="1"/>
    <col min="4" max="16384" width="9.1796875" style="1"/>
  </cols>
  <sheetData>
    <row r="1" spans="1:3" ht="21" x14ac:dyDescent="0.35">
      <c r="A1" s="314" t="s">
        <v>955</v>
      </c>
      <c r="B1" s="210"/>
      <c r="C1" s="210"/>
    </row>
    <row r="2" spans="1:3" ht="21" x14ac:dyDescent="0.35">
      <c r="A2" s="1" t="s">
        <v>121</v>
      </c>
      <c r="B2" s="210"/>
      <c r="C2" s="210"/>
    </row>
    <row r="3" spans="1:3" x14ac:dyDescent="0.35">
      <c r="B3" s="315"/>
    </row>
    <row r="5" spans="1:3" x14ac:dyDescent="0.35">
      <c r="A5" s="15" t="s">
        <v>122</v>
      </c>
      <c r="B5" s="45" t="s">
        <v>114</v>
      </c>
      <c r="C5" s="44" t="s">
        <v>115</v>
      </c>
    </row>
    <row r="6" spans="1:3" ht="43.5" x14ac:dyDescent="0.35">
      <c r="A6" s="15" t="s">
        <v>957</v>
      </c>
      <c r="B6" s="15" t="s">
        <v>117</v>
      </c>
      <c r="C6" s="212" t="s">
        <v>958</v>
      </c>
    </row>
    <row r="7" spans="1:3" x14ac:dyDescent="0.35">
      <c r="A7" s="15" t="s">
        <v>959</v>
      </c>
      <c r="B7" s="15" t="s">
        <v>118</v>
      </c>
      <c r="C7" s="211" t="s">
        <v>960</v>
      </c>
    </row>
    <row r="8" spans="1:3" ht="29" x14ac:dyDescent="0.35">
      <c r="A8" s="15" t="s">
        <v>961</v>
      </c>
      <c r="B8" s="15" t="s">
        <v>962</v>
      </c>
      <c r="C8" s="211" t="s">
        <v>963</v>
      </c>
    </row>
    <row r="9" spans="1:3" ht="43.5" x14ac:dyDescent="0.35">
      <c r="A9" s="15" t="s">
        <v>964</v>
      </c>
      <c r="B9" s="15" t="s">
        <v>133</v>
      </c>
      <c r="C9" s="211" t="s">
        <v>965</v>
      </c>
    </row>
    <row r="10" spans="1:3" ht="29" x14ac:dyDescent="0.35">
      <c r="A10" s="15" t="s">
        <v>966</v>
      </c>
      <c r="B10" s="15" t="s">
        <v>135</v>
      </c>
      <c r="C10" s="211" t="s">
        <v>967</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CC1-50F7-4793-BDAF-B4411423D4FB}">
  <sheetPr codeName="Sheet49">
    <pageSetUpPr fitToPage="1"/>
  </sheetPr>
  <dimension ref="B2:I28"/>
  <sheetViews>
    <sheetView topLeftCell="A5" workbookViewId="0">
      <selection activeCell="E11" sqref="E11"/>
    </sheetView>
  </sheetViews>
  <sheetFormatPr defaultColWidth="9.1796875" defaultRowHeight="14.5" x14ac:dyDescent="0.35"/>
  <cols>
    <col min="1" max="1" width="9.1796875" style="1"/>
    <col min="2" max="2" width="4.7265625" style="1" customWidth="1"/>
    <col min="3" max="3" width="25" style="1" customWidth="1"/>
    <col min="4" max="4" width="11.453125" style="1" bestFit="1" customWidth="1"/>
    <col min="5" max="6" width="9.1796875" style="1"/>
    <col min="7" max="7" width="13" style="1" customWidth="1"/>
    <col min="8" max="8" width="12.453125" style="1" customWidth="1"/>
    <col min="9" max="9" width="20.26953125" style="1" customWidth="1"/>
    <col min="10" max="16384" width="9.1796875" style="1"/>
  </cols>
  <sheetData>
    <row r="2" spans="2:9" x14ac:dyDescent="0.35">
      <c r="B2" s="227" t="s">
        <v>893</v>
      </c>
    </row>
    <row r="3" spans="2:9" ht="16" thickBot="1" x14ac:dyDescent="0.4">
      <c r="B3" s="187"/>
      <c r="C3" s="228"/>
      <c r="D3" s="228"/>
      <c r="E3" s="1137"/>
      <c r="F3" s="1137"/>
      <c r="G3" s="228"/>
      <c r="H3" s="228"/>
      <c r="I3" s="228"/>
    </row>
    <row r="4" spans="2:9" ht="16" thickBot="1" x14ac:dyDescent="0.4">
      <c r="B4" s="229"/>
      <c r="C4" s="229"/>
      <c r="D4" s="230" t="s">
        <v>7</v>
      </c>
      <c r="E4" s="231" t="s">
        <v>8</v>
      </c>
      <c r="F4" s="231" t="s">
        <v>9</v>
      </c>
      <c r="G4" s="231" t="s">
        <v>46</v>
      </c>
      <c r="H4" s="231" t="s">
        <v>47</v>
      </c>
      <c r="I4" s="231" t="s">
        <v>156</v>
      </c>
    </row>
    <row r="5" spans="2:9" ht="19.5" customHeight="1" thickBot="1" x14ac:dyDescent="0.4">
      <c r="B5" s="229"/>
      <c r="C5" s="229"/>
      <c r="D5" s="1125" t="s">
        <v>894</v>
      </c>
      <c r="E5" s="1126"/>
      <c r="F5" s="1126"/>
      <c r="G5" s="1127"/>
      <c r="H5" s="1139" t="s">
        <v>883</v>
      </c>
      <c r="I5" s="1129" t="s">
        <v>885</v>
      </c>
    </row>
    <row r="6" spans="2:9" ht="49.5" customHeight="1" thickBot="1" x14ac:dyDescent="0.4">
      <c r="B6" s="276"/>
      <c r="C6" s="276"/>
      <c r="D6" s="280"/>
      <c r="E6" s="1125" t="s">
        <v>886</v>
      </c>
      <c r="F6" s="1139"/>
      <c r="G6" s="235" t="s">
        <v>895</v>
      </c>
      <c r="H6" s="1162"/>
      <c r="I6" s="1152"/>
    </row>
    <row r="7" spans="2:9" ht="15.5" x14ac:dyDescent="0.35">
      <c r="B7" s="229"/>
      <c r="C7" s="229"/>
      <c r="D7" s="277"/>
      <c r="E7" s="1208"/>
      <c r="F7" s="1129" t="s">
        <v>863</v>
      </c>
      <c r="G7" s="1208"/>
      <c r="H7" s="1162"/>
      <c r="I7" s="1152"/>
    </row>
    <row r="8" spans="2:9" ht="16" thickBot="1" x14ac:dyDescent="0.4">
      <c r="B8" s="229"/>
      <c r="C8" s="229"/>
      <c r="D8" s="281"/>
      <c r="E8" s="1209"/>
      <c r="F8" s="1147"/>
      <c r="G8" s="1210"/>
      <c r="H8" s="1207"/>
      <c r="I8" s="1130"/>
    </row>
    <row r="9" spans="2:9" ht="15" thickBot="1" x14ac:dyDescent="0.4">
      <c r="B9" s="236" t="s">
        <v>179</v>
      </c>
      <c r="C9" s="237" t="s">
        <v>896</v>
      </c>
      <c r="D9" s="698">
        <v>108485300.38</v>
      </c>
      <c r="E9" s="698">
        <v>12114.1</v>
      </c>
      <c r="F9" s="698">
        <v>12114.1</v>
      </c>
      <c r="G9" s="698">
        <f>D9</f>
        <v>108485300.38</v>
      </c>
      <c r="H9" s="698">
        <v>-199221.24</v>
      </c>
      <c r="I9" s="711"/>
    </row>
    <row r="10" spans="2:9" ht="15" thickBot="1" x14ac:dyDescent="0.4">
      <c r="B10" s="282" t="s">
        <v>181</v>
      </c>
      <c r="C10" s="238" t="s">
        <v>897</v>
      </c>
      <c r="D10" s="711">
        <v>1911088</v>
      </c>
      <c r="E10" s="711">
        <v>82438.350000000006</v>
      </c>
      <c r="F10" s="711">
        <v>82438.350000000006</v>
      </c>
      <c r="G10" s="711">
        <f t="shared" ref="G10:G27" si="0">D10</f>
        <v>1911088</v>
      </c>
      <c r="H10" s="711">
        <v>-107192.71</v>
      </c>
      <c r="I10" s="711"/>
    </row>
    <row r="11" spans="2:9" ht="15" thickBot="1" x14ac:dyDescent="0.4">
      <c r="B11" s="282" t="s">
        <v>808</v>
      </c>
      <c r="C11" s="238" t="s">
        <v>898</v>
      </c>
      <c r="D11" s="711">
        <v>161007829.72999999</v>
      </c>
      <c r="E11" s="711">
        <v>964198.13</v>
      </c>
      <c r="F11" s="711">
        <v>964198.13</v>
      </c>
      <c r="G11" s="711">
        <f t="shared" si="0"/>
        <v>161007829.72999999</v>
      </c>
      <c r="H11" s="711">
        <v>-1422493.71</v>
      </c>
      <c r="I11" s="711"/>
    </row>
    <row r="12" spans="2:9" ht="25.5" thickBot="1" x14ac:dyDescent="0.4">
      <c r="B12" s="282" t="s">
        <v>810</v>
      </c>
      <c r="C12" s="238" t="s">
        <v>899</v>
      </c>
      <c r="D12" s="711">
        <v>132255617.81999999</v>
      </c>
      <c r="E12" s="711">
        <v>0</v>
      </c>
      <c r="F12" s="711">
        <v>0</v>
      </c>
      <c r="G12" s="711">
        <f t="shared" si="0"/>
        <v>132255617.81999999</v>
      </c>
      <c r="H12" s="711">
        <v>-700447.19</v>
      </c>
      <c r="I12" s="711"/>
    </row>
    <row r="13" spans="2:9" ht="15" thickBot="1" x14ac:dyDescent="0.4">
      <c r="B13" s="282" t="s">
        <v>812</v>
      </c>
      <c r="C13" s="238" t="s">
        <v>900</v>
      </c>
      <c r="D13" s="711">
        <v>28311701.079999998</v>
      </c>
      <c r="E13" s="711">
        <v>0</v>
      </c>
      <c r="F13" s="711">
        <v>0</v>
      </c>
      <c r="G13" s="711">
        <f t="shared" si="0"/>
        <v>28311701.079999998</v>
      </c>
      <c r="H13" s="711">
        <v>-302188.79999999999</v>
      </c>
      <c r="I13" s="711"/>
    </row>
    <row r="14" spans="2:9" ht="15" thickBot="1" x14ac:dyDescent="0.4">
      <c r="B14" s="282" t="s">
        <v>814</v>
      </c>
      <c r="C14" s="238" t="s">
        <v>901</v>
      </c>
      <c r="D14" s="711">
        <v>127909680.55</v>
      </c>
      <c r="E14" s="711">
        <v>103206.91</v>
      </c>
      <c r="F14" s="711">
        <v>103206.91</v>
      </c>
      <c r="G14" s="711">
        <f t="shared" si="0"/>
        <v>127909680.55</v>
      </c>
      <c r="H14" s="711">
        <v>-1826398.93</v>
      </c>
      <c r="I14" s="711"/>
    </row>
    <row r="15" spans="2:9" ht="15" thickBot="1" x14ac:dyDescent="0.4">
      <c r="B15" s="282" t="s">
        <v>816</v>
      </c>
      <c r="C15" s="238" t="s">
        <v>902</v>
      </c>
      <c r="D15" s="711">
        <v>154324449.38999999</v>
      </c>
      <c r="E15" s="711">
        <v>186894.56</v>
      </c>
      <c r="F15" s="711">
        <v>186894.56</v>
      </c>
      <c r="G15" s="711">
        <f t="shared" si="0"/>
        <v>154324449.38999999</v>
      </c>
      <c r="H15" s="711">
        <v>-1063834.79</v>
      </c>
      <c r="I15" s="711"/>
    </row>
    <row r="16" spans="2:9" ht="15" thickBot="1" x14ac:dyDescent="0.4">
      <c r="B16" s="282" t="s">
        <v>818</v>
      </c>
      <c r="C16" s="238" t="s">
        <v>903</v>
      </c>
      <c r="D16" s="711">
        <v>25934367.760000002</v>
      </c>
      <c r="E16" s="711">
        <v>178.11</v>
      </c>
      <c r="F16" s="711">
        <v>178.11</v>
      </c>
      <c r="G16" s="711">
        <f t="shared" si="0"/>
        <v>25934367.760000002</v>
      </c>
      <c r="H16" s="711">
        <v>-667234.63</v>
      </c>
      <c r="I16" s="711"/>
    </row>
    <row r="17" spans="2:9" ht="25.5" thickBot="1" x14ac:dyDescent="0.4">
      <c r="B17" s="242" t="s">
        <v>820</v>
      </c>
      <c r="C17" s="238" t="s">
        <v>904</v>
      </c>
      <c r="D17" s="711">
        <v>15330283.84</v>
      </c>
      <c r="E17" s="711">
        <v>429420.12</v>
      </c>
      <c r="F17" s="711">
        <v>429420.12</v>
      </c>
      <c r="G17" s="711">
        <f t="shared" si="0"/>
        <v>15330283.84</v>
      </c>
      <c r="H17" s="711">
        <v>-224589.53</v>
      </c>
      <c r="I17" s="711"/>
    </row>
    <row r="18" spans="2:9" ht="15" thickBot="1" x14ac:dyDescent="0.4">
      <c r="B18" s="282" t="s">
        <v>822</v>
      </c>
      <c r="C18" s="238" t="s">
        <v>905</v>
      </c>
      <c r="D18" s="711">
        <v>13322491.619999999</v>
      </c>
      <c r="E18" s="711">
        <v>29001.51</v>
      </c>
      <c r="F18" s="711">
        <v>29001.51</v>
      </c>
      <c r="G18" s="711">
        <f t="shared" si="0"/>
        <v>13322491.619999999</v>
      </c>
      <c r="H18" s="711">
        <v>-49668.77</v>
      </c>
      <c r="I18" s="711"/>
    </row>
    <row r="19" spans="2:9" ht="15" thickBot="1" x14ac:dyDescent="0.4">
      <c r="B19" s="282" t="s">
        <v>823</v>
      </c>
      <c r="C19" s="238" t="s">
        <v>906</v>
      </c>
      <c r="D19" s="711">
        <v>0</v>
      </c>
      <c r="E19" s="1205">
        <v>0</v>
      </c>
      <c r="F19" s="1206"/>
      <c r="G19" s="711">
        <f t="shared" si="0"/>
        <v>0</v>
      </c>
      <c r="H19" s="711">
        <v>0</v>
      </c>
      <c r="I19" s="711"/>
    </row>
    <row r="20" spans="2:9" ht="15" thickBot="1" x14ac:dyDescent="0.4">
      <c r="B20" s="282" t="s">
        <v>824</v>
      </c>
      <c r="C20" s="238" t="s">
        <v>907</v>
      </c>
      <c r="D20" s="711">
        <v>753906863.29999995</v>
      </c>
      <c r="E20" s="711">
        <v>2039428.29</v>
      </c>
      <c r="F20" s="711">
        <v>2039428.29</v>
      </c>
      <c r="G20" s="711">
        <f t="shared" si="0"/>
        <v>753906863.29999995</v>
      </c>
      <c r="H20" s="711">
        <v>-3644944.34</v>
      </c>
      <c r="I20" s="711"/>
    </row>
    <row r="21" spans="2:9" ht="25.5" thickBot="1" x14ac:dyDescent="0.4">
      <c r="B21" s="282" t="s">
        <v>825</v>
      </c>
      <c r="C21" s="238" t="s">
        <v>908</v>
      </c>
      <c r="D21" s="711">
        <v>93572875.109999999</v>
      </c>
      <c r="E21" s="711">
        <v>17218</v>
      </c>
      <c r="F21" s="711">
        <v>17218</v>
      </c>
      <c r="G21" s="711">
        <f t="shared" si="0"/>
        <v>93572875.109999999</v>
      </c>
      <c r="H21" s="711">
        <v>-239461.74</v>
      </c>
      <c r="I21" s="711"/>
    </row>
    <row r="22" spans="2:9" ht="25.5" thickBot="1" x14ac:dyDescent="0.4">
      <c r="B22" s="282" t="s">
        <v>826</v>
      </c>
      <c r="C22" s="238" t="s">
        <v>909</v>
      </c>
      <c r="D22" s="711">
        <v>92854290.549999997</v>
      </c>
      <c r="E22" s="711">
        <v>23501.65</v>
      </c>
      <c r="F22" s="711">
        <v>23501.65</v>
      </c>
      <c r="G22" s="711">
        <f t="shared" si="0"/>
        <v>92854290.549999997</v>
      </c>
      <c r="H22" s="711">
        <v>-515653.62</v>
      </c>
      <c r="I22" s="711"/>
    </row>
    <row r="23" spans="2:9" ht="25.5" thickBot="1" x14ac:dyDescent="0.4">
      <c r="B23" s="242" t="s">
        <v>827</v>
      </c>
      <c r="C23" s="238" t="s">
        <v>910</v>
      </c>
      <c r="D23" s="711">
        <v>0</v>
      </c>
      <c r="E23" s="711">
        <v>0</v>
      </c>
      <c r="F23" s="711">
        <v>0</v>
      </c>
      <c r="G23" s="711">
        <f t="shared" si="0"/>
        <v>0</v>
      </c>
      <c r="H23" s="711">
        <v>0</v>
      </c>
      <c r="I23" s="711"/>
    </row>
    <row r="24" spans="2:9" ht="15" thickBot="1" x14ac:dyDescent="0.4">
      <c r="B24" s="282" t="s">
        <v>828</v>
      </c>
      <c r="C24" s="238" t="s">
        <v>911</v>
      </c>
      <c r="D24" s="711">
        <v>4415726.66</v>
      </c>
      <c r="E24" s="711">
        <v>0</v>
      </c>
      <c r="F24" s="711">
        <v>0</v>
      </c>
      <c r="G24" s="711">
        <f t="shared" si="0"/>
        <v>4415726.66</v>
      </c>
      <c r="H24" s="711">
        <v>-322680.57</v>
      </c>
      <c r="I24" s="711"/>
    </row>
    <row r="25" spans="2:9" ht="25.5" thickBot="1" x14ac:dyDescent="0.4">
      <c r="B25" s="282" t="s">
        <v>829</v>
      </c>
      <c r="C25" s="238" t="s">
        <v>912</v>
      </c>
      <c r="D25" s="711">
        <v>14734312.48</v>
      </c>
      <c r="E25" s="711">
        <v>0</v>
      </c>
      <c r="F25" s="711">
        <v>0</v>
      </c>
      <c r="G25" s="711">
        <f t="shared" si="0"/>
        <v>14734312.48</v>
      </c>
      <c r="H25" s="711">
        <v>-124258.27</v>
      </c>
      <c r="I25" s="711"/>
    </row>
    <row r="26" spans="2:9" ht="25.5" thickBot="1" x14ac:dyDescent="0.4">
      <c r="B26" s="282" t="s">
        <v>830</v>
      </c>
      <c r="C26" s="238" t="s">
        <v>913</v>
      </c>
      <c r="D26" s="711">
        <v>53975308.789999999</v>
      </c>
      <c r="E26" s="711">
        <v>0</v>
      </c>
      <c r="F26" s="711">
        <v>0</v>
      </c>
      <c r="G26" s="711">
        <f t="shared" si="0"/>
        <v>53975308.789999999</v>
      </c>
      <c r="H26" s="711">
        <v>-2452457.79</v>
      </c>
      <c r="I26" s="711"/>
    </row>
    <row r="27" spans="2:9" ht="15" thickBot="1" x14ac:dyDescent="0.4">
      <c r="B27" s="282" t="s">
        <v>831</v>
      </c>
      <c r="C27" s="238" t="s">
        <v>914</v>
      </c>
      <c r="D27" s="711">
        <v>8910094.9299999997</v>
      </c>
      <c r="E27" s="711">
        <v>10836.77</v>
      </c>
      <c r="F27" s="711">
        <v>10836.77</v>
      </c>
      <c r="G27" s="711">
        <f t="shared" si="0"/>
        <v>8910094.9299999997</v>
      </c>
      <c r="H27" s="711">
        <v>-45206.93</v>
      </c>
      <c r="I27" s="711"/>
    </row>
    <row r="28" spans="2:9" ht="15" thickBot="1" x14ac:dyDescent="0.4">
      <c r="B28" s="283" t="s">
        <v>832</v>
      </c>
      <c r="C28" s="243" t="s">
        <v>45</v>
      </c>
      <c r="D28" s="699">
        <f>SUM(D9:D27)</f>
        <v>1791162281.9899998</v>
      </c>
      <c r="E28" s="699">
        <f t="shared" ref="E28:I28" si="1">SUM(E9:E27)</f>
        <v>3898436.5</v>
      </c>
      <c r="F28" s="699">
        <f t="shared" si="1"/>
        <v>3898436.5</v>
      </c>
      <c r="G28" s="699">
        <f t="shared" si="1"/>
        <v>1791162281.9899998</v>
      </c>
      <c r="H28" s="699">
        <f t="shared" si="1"/>
        <v>-13907933.559999999</v>
      </c>
      <c r="I28" s="699">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D80D-E6FC-461F-96EE-AB0B97CA993E}">
  <sheetPr codeName="Sheet55">
    <pageSetUpPr autoPageBreaks="0" fitToPage="1"/>
  </sheetPr>
  <dimension ref="A2:J16"/>
  <sheetViews>
    <sheetView workbookViewId="0">
      <selection activeCell="D11" sqref="D11"/>
    </sheetView>
  </sheetViews>
  <sheetFormatPr defaultColWidth="9.1796875" defaultRowHeight="14.5" x14ac:dyDescent="0.35"/>
  <cols>
    <col min="1" max="1" width="9.1796875" style="1"/>
    <col min="2" max="2" width="6.26953125" style="1" customWidth="1"/>
    <col min="3" max="3" width="55" style="1" customWidth="1"/>
    <col min="4" max="4" width="19.26953125" style="1" customWidth="1"/>
    <col min="5" max="5" width="27" style="1" customWidth="1"/>
    <col min="6" max="6" width="23.7265625" style="1" customWidth="1"/>
    <col min="7" max="7" width="21.1796875" style="1" customWidth="1"/>
    <col min="8" max="8" width="28.26953125" style="1" customWidth="1"/>
    <col min="9" max="16384" width="9.1796875" style="1"/>
  </cols>
  <sheetData>
    <row r="2" spans="1:10" ht="16.5" x14ac:dyDescent="0.35">
      <c r="C2" s="316"/>
      <c r="D2" s="316"/>
      <c r="E2" s="316"/>
      <c r="F2" s="316"/>
      <c r="G2" s="316"/>
      <c r="H2" s="316"/>
      <c r="I2" s="316"/>
      <c r="J2" s="317"/>
    </row>
    <row r="3" spans="1:10" ht="21" customHeight="1" x14ac:dyDescent="0.5">
      <c r="A3" s="318"/>
      <c r="C3" s="319" t="s">
        <v>956</v>
      </c>
      <c r="D3" s="320"/>
      <c r="E3" s="320"/>
      <c r="F3" s="320"/>
      <c r="G3" s="320"/>
      <c r="H3" s="320"/>
      <c r="J3" s="317"/>
    </row>
    <row r="7" spans="1:10" ht="32.25" customHeight="1" x14ac:dyDescent="0.35">
      <c r="C7" s="321"/>
      <c r="D7" s="322" t="s">
        <v>968</v>
      </c>
      <c r="E7" s="323" t="s">
        <v>969</v>
      </c>
      <c r="F7" s="324"/>
      <c r="G7" s="324"/>
      <c r="H7" s="325"/>
      <c r="I7" s="317"/>
      <c r="J7" s="317"/>
    </row>
    <row r="8" spans="1:10" ht="32.25" customHeight="1" x14ac:dyDescent="0.35">
      <c r="C8" s="321"/>
      <c r="D8" s="326"/>
      <c r="E8" s="327"/>
      <c r="F8" s="322" t="s">
        <v>970</v>
      </c>
      <c r="G8" s="323" t="s">
        <v>971</v>
      </c>
      <c r="H8" s="328"/>
      <c r="I8" s="317"/>
      <c r="J8" s="317"/>
    </row>
    <row r="9" spans="1:10" ht="32.25" customHeight="1" x14ac:dyDescent="0.35">
      <c r="C9" s="321"/>
      <c r="D9" s="329"/>
      <c r="E9" s="330"/>
      <c r="F9" s="329"/>
      <c r="G9" s="330"/>
      <c r="H9" s="322" t="s">
        <v>972</v>
      </c>
      <c r="I9" s="317"/>
      <c r="J9" s="317"/>
    </row>
    <row r="10" spans="1:10" ht="14.25" customHeight="1" x14ac:dyDescent="0.35">
      <c r="C10" s="321"/>
      <c r="D10" s="331" t="s">
        <v>7</v>
      </c>
      <c r="E10" s="332" t="s">
        <v>8</v>
      </c>
      <c r="F10" s="331" t="s">
        <v>9</v>
      </c>
      <c r="G10" s="332" t="s">
        <v>46</v>
      </c>
      <c r="H10" s="331" t="s">
        <v>47</v>
      </c>
      <c r="I10" s="317"/>
      <c r="J10" s="317"/>
    </row>
    <row r="11" spans="1:10" ht="11.25" customHeight="1" x14ac:dyDescent="0.35">
      <c r="B11" s="331">
        <v>1</v>
      </c>
      <c r="C11" s="333" t="s">
        <v>806</v>
      </c>
      <c r="D11" s="809">
        <v>5874926808.46</v>
      </c>
      <c r="E11" s="809"/>
      <c r="F11" s="809"/>
      <c r="G11" s="809" t="s">
        <v>191</v>
      </c>
      <c r="H11" s="810"/>
      <c r="I11" s="317"/>
      <c r="J11" s="317"/>
    </row>
    <row r="12" spans="1:10" ht="11.25" customHeight="1" x14ac:dyDescent="0.35">
      <c r="B12" s="331">
        <v>2</v>
      </c>
      <c r="C12" s="333" t="s">
        <v>973</v>
      </c>
      <c r="D12" s="809">
        <v>5390492.7999999998</v>
      </c>
      <c r="E12" s="809"/>
      <c r="F12" s="809"/>
      <c r="G12" s="809"/>
      <c r="H12" s="811" t="s">
        <v>974</v>
      </c>
      <c r="I12" s="317"/>
      <c r="J12" s="317"/>
    </row>
    <row r="13" spans="1:10" ht="12" customHeight="1" x14ac:dyDescent="0.35">
      <c r="B13" s="331">
        <v>3</v>
      </c>
      <c r="C13" s="333" t="s">
        <v>45</v>
      </c>
      <c r="D13" s="809">
        <f>SUM(D11:D12)</f>
        <v>5880317301.2600002</v>
      </c>
      <c r="E13" s="809">
        <f t="shared" ref="E13:H13" si="0">SUM(E11:E12)</f>
        <v>0</v>
      </c>
      <c r="F13" s="809">
        <f t="shared" si="0"/>
        <v>0</v>
      </c>
      <c r="G13" s="812">
        <f t="shared" si="0"/>
        <v>0</v>
      </c>
      <c r="H13" s="810">
        <f t="shared" si="0"/>
        <v>0</v>
      </c>
      <c r="I13" s="317"/>
      <c r="J13" s="317"/>
    </row>
    <row r="14" spans="1:10" ht="16.5" x14ac:dyDescent="0.35">
      <c r="B14" s="331">
        <v>4</v>
      </c>
      <c r="C14" s="334" t="s">
        <v>975</v>
      </c>
      <c r="D14" s="813"/>
      <c r="E14" s="809"/>
      <c r="F14" s="809"/>
      <c r="G14" s="814"/>
      <c r="H14" s="810" t="s">
        <v>974</v>
      </c>
      <c r="I14" s="317"/>
      <c r="J14" s="317"/>
    </row>
    <row r="15" spans="1:10" ht="16.5" x14ac:dyDescent="0.35">
      <c r="B15" s="335" t="s">
        <v>594</v>
      </c>
      <c r="C15" s="334" t="s">
        <v>976</v>
      </c>
      <c r="D15" s="813"/>
      <c r="E15" s="809"/>
      <c r="F15" s="811"/>
      <c r="G15" s="811"/>
      <c r="H15" s="811"/>
      <c r="I15" s="317"/>
      <c r="J15" s="317"/>
    </row>
    <row r="16" spans="1:10" x14ac:dyDescent="0.35">
      <c r="C16" s="129"/>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E5F0-D759-4EE2-9B83-90054131769E}">
  <sheetPr codeName="Sheet57">
    <pageSetUpPr fitToPage="1"/>
  </sheetPr>
  <dimension ref="A1:C7"/>
  <sheetViews>
    <sheetView workbookViewId="0">
      <selection sqref="A1:C1"/>
    </sheetView>
  </sheetViews>
  <sheetFormatPr defaultColWidth="9.1796875" defaultRowHeight="14.5" x14ac:dyDescent="0.35"/>
  <cols>
    <col min="1" max="1" width="27" style="1" customWidth="1"/>
    <col min="2" max="2" width="15.7265625" style="1" customWidth="1"/>
    <col min="3" max="3" width="117.7265625" style="1" customWidth="1"/>
    <col min="4" max="16384" width="9.1796875" style="1"/>
  </cols>
  <sheetData>
    <row r="1" spans="1:3" ht="18.5" x14ac:dyDescent="0.35">
      <c r="A1" s="1211" t="s">
        <v>725</v>
      </c>
      <c r="B1" s="1211"/>
      <c r="C1" s="1211"/>
    </row>
    <row r="2" spans="1:3" ht="21" x14ac:dyDescent="0.35">
      <c r="A2" s="209"/>
      <c r="B2" s="209"/>
      <c r="C2" s="210"/>
    </row>
    <row r="3" spans="1:3" x14ac:dyDescent="0.35">
      <c r="A3" s="15" t="s">
        <v>122</v>
      </c>
      <c r="B3" s="15" t="s">
        <v>114</v>
      </c>
      <c r="C3" s="44" t="s">
        <v>123</v>
      </c>
    </row>
    <row r="4" spans="1:3" ht="29" x14ac:dyDescent="0.35">
      <c r="A4" s="211" t="s">
        <v>726</v>
      </c>
      <c r="B4" s="41" t="s">
        <v>117</v>
      </c>
      <c r="C4" s="44" t="s">
        <v>727</v>
      </c>
    </row>
    <row r="5" spans="1:3" x14ac:dyDescent="0.35">
      <c r="A5" s="211" t="s">
        <v>728</v>
      </c>
      <c r="B5" s="41" t="s">
        <v>118</v>
      </c>
      <c r="C5" s="44" t="s">
        <v>729</v>
      </c>
    </row>
    <row r="6" spans="1:3" ht="29" x14ac:dyDescent="0.35">
      <c r="A6" s="211" t="s">
        <v>730</v>
      </c>
      <c r="B6" s="41" t="s">
        <v>731</v>
      </c>
      <c r="C6" s="44" t="s">
        <v>732</v>
      </c>
    </row>
    <row r="7" spans="1:3" ht="43.5" x14ac:dyDescent="0.35">
      <c r="A7" s="212" t="s">
        <v>733</v>
      </c>
      <c r="B7" s="41" t="s">
        <v>133</v>
      </c>
      <c r="C7" s="44" t="s">
        <v>734</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912C-E837-4073-A27E-27EBE4491D97}">
  <sheetPr codeName="Sheet58">
    <pageSetUpPr fitToPage="1"/>
  </sheetPr>
  <dimension ref="A1:H23"/>
  <sheetViews>
    <sheetView workbookViewId="0">
      <selection activeCell="E12" sqref="E12"/>
    </sheetView>
  </sheetViews>
  <sheetFormatPr defaultColWidth="9.1796875" defaultRowHeight="14.5" x14ac:dyDescent="0.35"/>
  <cols>
    <col min="1" max="1" width="4.453125" style="1" customWidth="1"/>
    <col min="2" max="2" width="69.1796875" style="1" customWidth="1"/>
    <col min="3" max="8" width="24.81640625" style="1" customWidth="1"/>
    <col min="9" max="9" width="9.1796875" style="1"/>
    <col min="10" max="10" width="12.54296875" style="1" customWidth="1"/>
    <col min="11" max="16384" width="9.1796875" style="1"/>
  </cols>
  <sheetData>
    <row r="1" spans="1:8" ht="18.5" x14ac:dyDescent="0.45">
      <c r="B1" s="43" t="s">
        <v>723</v>
      </c>
    </row>
    <row r="4" spans="1:8" x14ac:dyDescent="0.35">
      <c r="A4" s="213"/>
      <c r="B4" s="1212" t="s">
        <v>735</v>
      </c>
      <c r="C4" s="1213" t="s">
        <v>736</v>
      </c>
      <c r="D4" s="1212"/>
      <c r="E4" s="1214" t="s">
        <v>737</v>
      </c>
      <c r="F4" s="1213"/>
      <c r="G4" s="1215" t="s">
        <v>738</v>
      </c>
      <c r="H4" s="1216"/>
    </row>
    <row r="5" spans="1:8" ht="29" x14ac:dyDescent="0.35">
      <c r="A5" s="214"/>
      <c r="B5" s="1212"/>
      <c r="C5" s="215" t="s">
        <v>739</v>
      </c>
      <c r="D5" s="216" t="s">
        <v>740</v>
      </c>
      <c r="E5" s="215" t="s">
        <v>739</v>
      </c>
      <c r="F5" s="216" t="s">
        <v>740</v>
      </c>
      <c r="G5" s="9" t="s">
        <v>741</v>
      </c>
      <c r="H5" s="9" t="s">
        <v>742</v>
      </c>
    </row>
    <row r="6" spans="1:8" x14ac:dyDescent="0.35">
      <c r="A6" s="214"/>
      <c r="B6" s="1212"/>
      <c r="C6" s="217" t="s">
        <v>7</v>
      </c>
      <c r="D6" s="41" t="s">
        <v>8</v>
      </c>
      <c r="E6" s="41" t="s">
        <v>9</v>
      </c>
      <c r="F6" s="41" t="s">
        <v>46</v>
      </c>
      <c r="G6" s="41" t="s">
        <v>47</v>
      </c>
      <c r="H6" s="41" t="s">
        <v>156</v>
      </c>
    </row>
    <row r="7" spans="1:8" x14ac:dyDescent="0.35">
      <c r="A7" s="218">
        <v>1</v>
      </c>
      <c r="B7" s="44" t="s">
        <v>743</v>
      </c>
      <c r="C7" s="687">
        <v>2883275425.5500398</v>
      </c>
      <c r="D7" s="687">
        <v>199460.1</v>
      </c>
      <c r="E7" s="687">
        <v>2916505269.90098</v>
      </c>
      <c r="F7" s="687">
        <v>0</v>
      </c>
      <c r="G7" s="687">
        <v>0</v>
      </c>
      <c r="H7" s="682">
        <f>IFERROR(G7/SUM(E7:F7),0)</f>
        <v>0</v>
      </c>
    </row>
    <row r="8" spans="1:8" x14ac:dyDescent="0.35">
      <c r="A8" s="218">
        <v>2</v>
      </c>
      <c r="B8" s="212" t="s">
        <v>744</v>
      </c>
      <c r="C8" s="687">
        <v>73175263.489999995</v>
      </c>
      <c r="D8" s="687">
        <v>10588.65</v>
      </c>
      <c r="E8" s="687">
        <v>73175263.489999995</v>
      </c>
      <c r="F8" s="687">
        <v>0</v>
      </c>
      <c r="G8" s="687">
        <v>14635052.67</v>
      </c>
      <c r="H8" s="682">
        <f t="shared" ref="H8:H23" si="0">IFERROR(G8/SUM(E8:F8),0)</f>
        <v>0.19999999961735704</v>
      </c>
    </row>
    <row r="9" spans="1:8" x14ac:dyDescent="0.35">
      <c r="A9" s="218">
        <v>3</v>
      </c>
      <c r="B9" s="212" t="s">
        <v>745</v>
      </c>
      <c r="C9" s="687">
        <v>0</v>
      </c>
      <c r="D9" s="687">
        <v>0</v>
      </c>
      <c r="E9" s="687">
        <v>0</v>
      </c>
      <c r="F9" s="687">
        <v>0</v>
      </c>
      <c r="G9" s="687">
        <v>0</v>
      </c>
      <c r="H9" s="682">
        <f t="shared" si="0"/>
        <v>0</v>
      </c>
    </row>
    <row r="10" spans="1:8" x14ac:dyDescent="0.35">
      <c r="A10" s="218">
        <v>4</v>
      </c>
      <c r="B10" s="212" t="s">
        <v>746</v>
      </c>
      <c r="C10" s="687">
        <v>0</v>
      </c>
      <c r="D10" s="687">
        <v>0</v>
      </c>
      <c r="E10" s="687">
        <v>8865345.39188</v>
      </c>
      <c r="F10" s="687">
        <v>0</v>
      </c>
      <c r="G10" s="687">
        <v>0</v>
      </c>
      <c r="H10" s="682">
        <f t="shared" si="0"/>
        <v>0</v>
      </c>
    </row>
    <row r="11" spans="1:8" x14ac:dyDescent="0.35">
      <c r="A11" s="218">
        <v>5</v>
      </c>
      <c r="B11" s="212" t="s">
        <v>747</v>
      </c>
      <c r="C11" s="687">
        <v>0</v>
      </c>
      <c r="D11" s="687">
        <v>0</v>
      </c>
      <c r="E11" s="687">
        <v>0</v>
      </c>
      <c r="F11" s="687">
        <v>0</v>
      </c>
      <c r="G11" s="687">
        <v>0</v>
      </c>
      <c r="H11" s="682">
        <f t="shared" si="0"/>
        <v>0</v>
      </c>
    </row>
    <row r="12" spans="1:8" x14ac:dyDescent="0.35">
      <c r="A12" s="218">
        <v>6</v>
      </c>
      <c r="B12" s="212" t="s">
        <v>599</v>
      </c>
      <c r="C12" s="687">
        <v>65369905.350767002</v>
      </c>
      <c r="D12" s="687">
        <v>189292.04</v>
      </c>
      <c r="E12" s="687">
        <v>60380326.700767003</v>
      </c>
      <c r="F12" s="687">
        <v>129869.62</v>
      </c>
      <c r="G12" s="687">
        <v>12102841.514</v>
      </c>
      <c r="H12" s="682">
        <f t="shared" si="0"/>
        <v>0.2000132580936004</v>
      </c>
    </row>
    <row r="13" spans="1:8" x14ac:dyDescent="0.35">
      <c r="A13" s="218">
        <v>7</v>
      </c>
      <c r="B13" s="212" t="s">
        <v>605</v>
      </c>
      <c r="C13" s="687">
        <v>1287702937.7451701</v>
      </c>
      <c r="D13" s="687">
        <v>480763102.93929601</v>
      </c>
      <c r="E13" s="687">
        <v>1264814639.85517</v>
      </c>
      <c r="F13" s="687">
        <v>76492189.515295997</v>
      </c>
      <c r="G13" s="687">
        <v>1163929175.3800001</v>
      </c>
      <c r="H13" s="682">
        <f t="shared" si="0"/>
        <v>0.86775758528440727</v>
      </c>
    </row>
    <row r="14" spans="1:8" x14ac:dyDescent="0.35">
      <c r="A14" s="218">
        <v>8</v>
      </c>
      <c r="B14" s="212" t="s">
        <v>748</v>
      </c>
      <c r="C14" s="687">
        <v>347804924.22780001</v>
      </c>
      <c r="D14" s="687">
        <v>110142202.12</v>
      </c>
      <c r="E14" s="687">
        <v>331249457.65780002</v>
      </c>
      <c r="F14" s="687">
        <v>3557448.4240000001</v>
      </c>
      <c r="G14" s="687">
        <v>227957153.95999998</v>
      </c>
      <c r="H14" s="682">
        <f t="shared" si="0"/>
        <v>0.68086156473817028</v>
      </c>
    </row>
    <row r="15" spans="1:8" x14ac:dyDescent="0.35">
      <c r="A15" s="218">
        <v>9</v>
      </c>
      <c r="B15" s="212" t="s">
        <v>749</v>
      </c>
      <c r="C15" s="687">
        <v>1502459815.7053001</v>
      </c>
      <c r="D15" s="687">
        <v>0</v>
      </c>
      <c r="E15" s="687">
        <v>1496104641.9252999</v>
      </c>
      <c r="F15" s="687">
        <v>0</v>
      </c>
      <c r="G15" s="687">
        <v>550831169.11000001</v>
      </c>
      <c r="H15" s="682">
        <f t="shared" si="0"/>
        <v>0.36817689998017056</v>
      </c>
    </row>
    <row r="16" spans="1:8" x14ac:dyDescent="0.35">
      <c r="A16" s="218">
        <v>10</v>
      </c>
      <c r="B16" s="212" t="s">
        <v>607</v>
      </c>
      <c r="C16" s="687">
        <v>7390335.5199999996</v>
      </c>
      <c r="D16" s="687">
        <v>447848.78</v>
      </c>
      <c r="E16" s="687">
        <v>6718827.6200000001</v>
      </c>
      <c r="F16" s="687">
        <v>49884.902000000002</v>
      </c>
      <c r="G16" s="687">
        <v>9311190.7800000012</v>
      </c>
      <c r="H16" s="682">
        <f t="shared" si="0"/>
        <v>1.3756221363717716</v>
      </c>
    </row>
    <row r="17" spans="1:8" x14ac:dyDescent="0.35">
      <c r="A17" s="218">
        <v>11</v>
      </c>
      <c r="B17" s="212" t="s">
        <v>750</v>
      </c>
      <c r="C17" s="687">
        <v>28435115.77</v>
      </c>
      <c r="D17" s="687">
        <v>0</v>
      </c>
      <c r="E17" s="687">
        <v>28435115.77</v>
      </c>
      <c r="F17" s="687">
        <v>0</v>
      </c>
      <c r="G17" s="687">
        <v>42652673.700000003</v>
      </c>
      <c r="H17" s="682">
        <f t="shared" si="0"/>
        <v>1.5000000015825503</v>
      </c>
    </row>
    <row r="18" spans="1:8" x14ac:dyDescent="0.35">
      <c r="A18" s="218">
        <v>12</v>
      </c>
      <c r="B18" s="212" t="s">
        <v>593</v>
      </c>
      <c r="C18" s="687">
        <v>1871650.29</v>
      </c>
      <c r="D18" s="687">
        <v>0</v>
      </c>
      <c r="E18" s="687">
        <v>1871650.29</v>
      </c>
      <c r="F18" s="687">
        <v>0</v>
      </c>
      <c r="G18" s="687">
        <v>187165.03</v>
      </c>
      <c r="H18" s="682">
        <f t="shared" si="0"/>
        <v>0.10000000053428784</v>
      </c>
    </row>
    <row r="19" spans="1:8" x14ac:dyDescent="0.35">
      <c r="A19" s="218">
        <v>13</v>
      </c>
      <c r="B19" s="212" t="s">
        <v>751</v>
      </c>
      <c r="C19" s="687">
        <v>0</v>
      </c>
      <c r="D19" s="687">
        <v>0</v>
      </c>
      <c r="E19" s="687">
        <v>0</v>
      </c>
      <c r="F19" s="687">
        <v>0</v>
      </c>
      <c r="G19" s="687">
        <v>0</v>
      </c>
      <c r="H19" s="682">
        <f t="shared" si="0"/>
        <v>0</v>
      </c>
    </row>
    <row r="20" spans="1:8" x14ac:dyDescent="0.35">
      <c r="A20" s="218">
        <v>14</v>
      </c>
      <c r="B20" s="212" t="s">
        <v>752</v>
      </c>
      <c r="C20" s="687">
        <v>0</v>
      </c>
      <c r="D20" s="687">
        <v>0</v>
      </c>
      <c r="E20" s="687">
        <v>0</v>
      </c>
      <c r="F20" s="687">
        <v>0</v>
      </c>
      <c r="G20" s="687">
        <v>0</v>
      </c>
      <c r="H20" s="682">
        <f t="shared" si="0"/>
        <v>0</v>
      </c>
    </row>
    <row r="21" spans="1:8" x14ac:dyDescent="0.35">
      <c r="A21" s="218">
        <v>15</v>
      </c>
      <c r="B21" s="212" t="s">
        <v>259</v>
      </c>
      <c r="C21" s="687">
        <v>0</v>
      </c>
      <c r="D21" s="687">
        <v>0</v>
      </c>
      <c r="E21" s="687">
        <v>0</v>
      </c>
      <c r="F21" s="687">
        <v>0</v>
      </c>
      <c r="G21" s="687">
        <v>0</v>
      </c>
      <c r="H21" s="682">
        <f t="shared" si="0"/>
        <v>0</v>
      </c>
    </row>
    <row r="22" spans="1:8" x14ac:dyDescent="0.35">
      <c r="A22" s="218">
        <v>16</v>
      </c>
      <c r="B22" s="212" t="s">
        <v>753</v>
      </c>
      <c r="C22" s="687">
        <v>40387957.923237003</v>
      </c>
      <c r="D22" s="687">
        <v>0</v>
      </c>
      <c r="E22" s="687">
        <v>40387957.923237003</v>
      </c>
      <c r="F22" s="687">
        <v>0</v>
      </c>
      <c r="G22" s="687">
        <v>39596972.780000001</v>
      </c>
      <c r="H22" s="682">
        <f t="shared" si="0"/>
        <v>0.98041532219231331</v>
      </c>
    </row>
    <row r="23" spans="1:8" x14ac:dyDescent="0.35">
      <c r="A23" s="221">
        <v>17</v>
      </c>
      <c r="B23" s="222" t="s">
        <v>754</v>
      </c>
      <c r="C23" s="687">
        <v>6237873331.57232</v>
      </c>
      <c r="D23" s="687">
        <v>591752494.62929595</v>
      </c>
      <c r="E23" s="687">
        <v>6228508496.5251398</v>
      </c>
      <c r="F23" s="687">
        <v>80229392.461296007</v>
      </c>
      <c r="G23" s="687">
        <v>2061203394.924</v>
      </c>
      <c r="H23" s="682">
        <f t="shared" si="0"/>
        <v>0.32672198959515714</v>
      </c>
    </row>
  </sheetData>
  <mergeCells count="4">
    <mergeCell ref="B4:B6"/>
    <mergeCell ref="C4:D4"/>
    <mergeCell ref="E4:F4"/>
    <mergeCell ref="G4:H4"/>
  </mergeCells>
  <conditionalFormatting sqref="C7:G23">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58-112F-46D7-ADCD-425CE29E73DD}">
  <sheetPr codeName="Sheet59">
    <pageSetUpPr fitToPage="1"/>
  </sheetPr>
  <dimension ref="A2:S24"/>
  <sheetViews>
    <sheetView workbookViewId="0">
      <selection activeCell="C21" sqref="C21"/>
    </sheetView>
  </sheetViews>
  <sheetFormatPr defaultColWidth="9.1796875" defaultRowHeight="14.5" x14ac:dyDescent="0.35"/>
  <cols>
    <col min="1" max="1" width="3.81640625" style="1" customWidth="1"/>
    <col min="2" max="2" width="38.1796875" style="1" customWidth="1"/>
    <col min="3" max="3" width="13.1796875" style="1" customWidth="1"/>
    <col min="4" max="5" width="3.54296875" style="1" bestFit="1" customWidth="1"/>
    <col min="6" max="6" width="10.54296875" style="1" bestFit="1" customWidth="1"/>
    <col min="7" max="7" width="11.54296875" style="1" bestFit="1" customWidth="1"/>
    <col min="8" max="8" width="12.453125" style="1" customWidth="1"/>
    <col min="9" max="9" width="9.54296875" style="1" bestFit="1" customWidth="1"/>
    <col min="10" max="10" width="4.54296875" style="1" bestFit="1" customWidth="1"/>
    <col min="11" max="11" width="11.54296875" style="1" bestFit="1" customWidth="1"/>
    <col min="12" max="12" width="12.26953125" style="1" bestFit="1" customWidth="1"/>
    <col min="13" max="13" width="11.54296875" style="1" bestFit="1" customWidth="1"/>
    <col min="14" max="15" width="5.54296875" style="1" bestFit="1" customWidth="1"/>
    <col min="16" max="16" width="6.54296875" style="1" bestFit="1" customWidth="1"/>
    <col min="17" max="17" width="7" style="1" bestFit="1" customWidth="1"/>
    <col min="18" max="18" width="16" style="1" customWidth="1"/>
    <col min="19" max="19" width="14" style="1" customWidth="1"/>
    <col min="20" max="16384" width="9.1796875" style="1"/>
  </cols>
  <sheetData>
    <row r="2" spans="1:19" ht="18.5" x14ac:dyDescent="0.45">
      <c r="B2" s="43" t="s">
        <v>724</v>
      </c>
    </row>
    <row r="5" spans="1:19" ht="15" customHeight="1" x14ac:dyDescent="0.35">
      <c r="A5" s="213"/>
      <c r="B5" s="1212" t="s">
        <v>735</v>
      </c>
      <c r="C5" s="1214" t="s">
        <v>755</v>
      </c>
      <c r="D5" s="1217"/>
      <c r="E5" s="1217"/>
      <c r="F5" s="1217"/>
      <c r="G5" s="1217"/>
      <c r="H5" s="1217"/>
      <c r="I5" s="1217"/>
      <c r="J5" s="1217"/>
      <c r="K5" s="1217"/>
      <c r="L5" s="1217"/>
      <c r="M5" s="1217"/>
      <c r="N5" s="1217"/>
      <c r="O5" s="1217"/>
      <c r="P5" s="1217"/>
      <c r="Q5" s="1213"/>
      <c r="R5" s="1218" t="s">
        <v>45</v>
      </c>
      <c r="S5" s="1218" t="s">
        <v>756</v>
      </c>
    </row>
    <row r="6" spans="1:19" x14ac:dyDescent="0.35">
      <c r="A6" s="214"/>
      <c r="B6" s="1212"/>
      <c r="C6" s="223">
        <v>0</v>
      </c>
      <c r="D6" s="224">
        <v>0.02</v>
      </c>
      <c r="E6" s="223">
        <v>0.04</v>
      </c>
      <c r="F6" s="224">
        <v>0.1</v>
      </c>
      <c r="G6" s="224">
        <v>0.2</v>
      </c>
      <c r="H6" s="224">
        <v>0.35</v>
      </c>
      <c r="I6" s="224">
        <v>0.5</v>
      </c>
      <c r="J6" s="224">
        <v>0.7</v>
      </c>
      <c r="K6" s="224">
        <v>0.75</v>
      </c>
      <c r="L6" s="225">
        <v>1</v>
      </c>
      <c r="M6" s="225">
        <v>1.5</v>
      </c>
      <c r="N6" s="225">
        <v>2.5</v>
      </c>
      <c r="O6" s="225">
        <v>3.7</v>
      </c>
      <c r="P6" s="225">
        <v>12.5</v>
      </c>
      <c r="Q6" s="225" t="s">
        <v>757</v>
      </c>
      <c r="R6" s="1218"/>
      <c r="S6" s="1218"/>
    </row>
    <row r="7" spans="1:19" x14ac:dyDescent="0.35">
      <c r="A7" s="214"/>
      <c r="B7" s="1212"/>
      <c r="C7" s="217" t="s">
        <v>7</v>
      </c>
      <c r="D7" s="217" t="s">
        <v>8</v>
      </c>
      <c r="E7" s="217" t="s">
        <v>9</v>
      </c>
      <c r="F7" s="217" t="s">
        <v>46</v>
      </c>
      <c r="G7" s="217" t="s">
        <v>47</v>
      </c>
      <c r="H7" s="217" t="s">
        <v>156</v>
      </c>
      <c r="I7" s="217" t="s">
        <v>157</v>
      </c>
      <c r="J7" s="217" t="s">
        <v>158</v>
      </c>
      <c r="K7" s="217" t="s">
        <v>159</v>
      </c>
      <c r="L7" s="217" t="s">
        <v>160</v>
      </c>
      <c r="M7" s="217" t="s">
        <v>161</v>
      </c>
      <c r="N7" s="217" t="s">
        <v>162</v>
      </c>
      <c r="O7" s="217" t="s">
        <v>163</v>
      </c>
      <c r="P7" s="217" t="s">
        <v>758</v>
      </c>
      <c r="Q7" s="217" t="s">
        <v>759</v>
      </c>
      <c r="R7" s="226" t="s">
        <v>760</v>
      </c>
      <c r="S7" s="226" t="s">
        <v>761</v>
      </c>
    </row>
    <row r="8" spans="1:19" x14ac:dyDescent="0.35">
      <c r="A8" s="218">
        <v>1</v>
      </c>
      <c r="B8" s="44" t="s">
        <v>743</v>
      </c>
      <c r="C8" s="687">
        <v>2916505269.9099998</v>
      </c>
      <c r="D8" s="687">
        <v>0</v>
      </c>
      <c r="E8" s="687">
        <v>0</v>
      </c>
      <c r="F8" s="687">
        <v>0</v>
      </c>
      <c r="G8" s="687">
        <v>0</v>
      </c>
      <c r="H8" s="687">
        <v>0</v>
      </c>
      <c r="I8" s="687">
        <v>0</v>
      </c>
      <c r="J8" s="687">
        <v>0</v>
      </c>
      <c r="K8" s="687">
        <v>0</v>
      </c>
      <c r="L8" s="687">
        <v>0</v>
      </c>
      <c r="M8" s="687">
        <v>0</v>
      </c>
      <c r="N8" s="687">
        <v>0</v>
      </c>
      <c r="O8" s="687">
        <v>0</v>
      </c>
      <c r="P8" s="687">
        <v>0</v>
      </c>
      <c r="Q8" s="687">
        <v>0</v>
      </c>
      <c r="R8" s="695">
        <f>SUM(C8:Q8)</f>
        <v>2916505269.9099998</v>
      </c>
      <c r="S8" s="695">
        <f>R8</f>
        <v>2916505269.9099998</v>
      </c>
    </row>
    <row r="9" spans="1:19" x14ac:dyDescent="0.35">
      <c r="A9" s="218">
        <v>2</v>
      </c>
      <c r="B9" s="212" t="s">
        <v>744</v>
      </c>
      <c r="C9" s="687">
        <v>0</v>
      </c>
      <c r="D9" s="687">
        <v>0</v>
      </c>
      <c r="E9" s="687">
        <v>0</v>
      </c>
      <c r="F9" s="687">
        <v>0</v>
      </c>
      <c r="G9" s="687">
        <v>73175263.489999995</v>
      </c>
      <c r="H9" s="687">
        <v>0</v>
      </c>
      <c r="I9" s="687">
        <v>0</v>
      </c>
      <c r="J9" s="687">
        <v>0</v>
      </c>
      <c r="K9" s="687">
        <v>0</v>
      </c>
      <c r="L9" s="687">
        <v>0</v>
      </c>
      <c r="M9" s="687">
        <v>0</v>
      </c>
      <c r="N9" s="687">
        <v>0</v>
      </c>
      <c r="O9" s="687">
        <v>0</v>
      </c>
      <c r="P9" s="687">
        <v>0</v>
      </c>
      <c r="Q9" s="687">
        <v>0</v>
      </c>
      <c r="R9" s="695">
        <f t="shared" ref="R9:R24" si="0">SUM(C9:Q9)</f>
        <v>73175263.489999995</v>
      </c>
      <c r="S9" s="695">
        <f t="shared" ref="S9:S24" si="1">R9</f>
        <v>73175263.489999995</v>
      </c>
    </row>
    <row r="10" spans="1:19" x14ac:dyDescent="0.35">
      <c r="A10" s="218">
        <v>3</v>
      </c>
      <c r="B10" s="212" t="s">
        <v>745</v>
      </c>
      <c r="C10" s="687">
        <v>0</v>
      </c>
      <c r="D10" s="687">
        <v>0</v>
      </c>
      <c r="E10" s="687">
        <v>0</v>
      </c>
      <c r="F10" s="687">
        <v>0</v>
      </c>
      <c r="G10" s="687">
        <v>0</v>
      </c>
      <c r="H10" s="687">
        <v>0</v>
      </c>
      <c r="I10" s="687">
        <v>0</v>
      </c>
      <c r="J10" s="687">
        <v>0</v>
      </c>
      <c r="K10" s="687">
        <v>0</v>
      </c>
      <c r="L10" s="687">
        <v>0</v>
      </c>
      <c r="M10" s="687">
        <v>0</v>
      </c>
      <c r="N10" s="687">
        <v>0</v>
      </c>
      <c r="O10" s="687">
        <v>0</v>
      </c>
      <c r="P10" s="687">
        <v>0</v>
      </c>
      <c r="Q10" s="687">
        <v>0</v>
      </c>
      <c r="R10" s="695">
        <f t="shared" si="0"/>
        <v>0</v>
      </c>
      <c r="S10" s="695">
        <f t="shared" si="1"/>
        <v>0</v>
      </c>
    </row>
    <row r="11" spans="1:19" x14ac:dyDescent="0.35">
      <c r="A11" s="218">
        <v>4</v>
      </c>
      <c r="B11" s="212" t="s">
        <v>746</v>
      </c>
      <c r="C11" s="687">
        <v>8865345.3900000006</v>
      </c>
      <c r="D11" s="687">
        <v>0</v>
      </c>
      <c r="E11" s="687">
        <v>0</v>
      </c>
      <c r="F11" s="687">
        <v>0</v>
      </c>
      <c r="G11" s="687">
        <v>0</v>
      </c>
      <c r="H11" s="687">
        <v>0</v>
      </c>
      <c r="I11" s="687">
        <v>0</v>
      </c>
      <c r="J11" s="687">
        <v>0</v>
      </c>
      <c r="K11" s="687">
        <v>0</v>
      </c>
      <c r="L11" s="687">
        <v>0</v>
      </c>
      <c r="M11" s="687">
        <v>0</v>
      </c>
      <c r="N11" s="687">
        <v>0</v>
      </c>
      <c r="O11" s="687">
        <v>0</v>
      </c>
      <c r="P11" s="687">
        <v>0</v>
      </c>
      <c r="Q11" s="687">
        <v>0</v>
      </c>
      <c r="R11" s="695">
        <f t="shared" si="0"/>
        <v>8865345.3900000006</v>
      </c>
      <c r="S11" s="695">
        <f t="shared" si="1"/>
        <v>8865345.3900000006</v>
      </c>
    </row>
    <row r="12" spans="1:19" x14ac:dyDescent="0.35">
      <c r="A12" s="218">
        <v>5</v>
      </c>
      <c r="B12" s="212" t="s">
        <v>747</v>
      </c>
      <c r="C12" s="687">
        <v>0</v>
      </c>
      <c r="D12" s="687">
        <v>0</v>
      </c>
      <c r="E12" s="687">
        <v>0</v>
      </c>
      <c r="F12" s="687">
        <v>0</v>
      </c>
      <c r="G12" s="687">
        <v>0</v>
      </c>
      <c r="H12" s="687">
        <v>0</v>
      </c>
      <c r="I12" s="687">
        <v>0</v>
      </c>
      <c r="J12" s="687">
        <v>0</v>
      </c>
      <c r="K12" s="687">
        <v>0</v>
      </c>
      <c r="L12" s="687">
        <v>0</v>
      </c>
      <c r="M12" s="687">
        <v>0</v>
      </c>
      <c r="N12" s="687">
        <v>0</v>
      </c>
      <c r="O12" s="687">
        <v>0</v>
      </c>
      <c r="P12" s="687">
        <v>0</v>
      </c>
      <c r="Q12" s="687">
        <v>0</v>
      </c>
      <c r="R12" s="695">
        <f t="shared" si="0"/>
        <v>0</v>
      </c>
      <c r="S12" s="695">
        <f t="shared" si="1"/>
        <v>0</v>
      </c>
    </row>
    <row r="13" spans="1:19" x14ac:dyDescent="0.35">
      <c r="A13" s="218">
        <v>6</v>
      </c>
      <c r="B13" s="212" t="s">
        <v>599</v>
      </c>
      <c r="C13" s="687">
        <v>0</v>
      </c>
      <c r="D13" s="687">
        <v>0</v>
      </c>
      <c r="E13" s="687">
        <v>0</v>
      </c>
      <c r="F13" s="687">
        <v>0</v>
      </c>
      <c r="G13" s="687">
        <v>69748489.540000007</v>
      </c>
      <c r="H13" s="687">
        <v>0</v>
      </c>
      <c r="I13" s="687">
        <v>2674</v>
      </c>
      <c r="J13" s="687">
        <v>0</v>
      </c>
      <c r="K13" s="687">
        <v>0</v>
      </c>
      <c r="L13" s="687">
        <v>0</v>
      </c>
      <c r="M13" s="687">
        <v>0</v>
      </c>
      <c r="N13" s="687">
        <v>0</v>
      </c>
      <c r="O13" s="687">
        <v>0</v>
      </c>
      <c r="P13" s="687">
        <v>0</v>
      </c>
      <c r="Q13" s="687">
        <v>0</v>
      </c>
      <c r="R13" s="695">
        <f t="shared" si="0"/>
        <v>69751163.540000007</v>
      </c>
      <c r="S13" s="695">
        <f t="shared" si="1"/>
        <v>69751163.540000007</v>
      </c>
    </row>
    <row r="14" spans="1:19" x14ac:dyDescent="0.35">
      <c r="A14" s="218">
        <v>7</v>
      </c>
      <c r="B14" s="212" t="s">
        <v>605</v>
      </c>
      <c r="C14" s="687">
        <v>0</v>
      </c>
      <c r="D14" s="687">
        <v>0</v>
      </c>
      <c r="E14" s="687">
        <v>0</v>
      </c>
      <c r="F14" s="687">
        <v>0</v>
      </c>
      <c r="G14" s="687">
        <v>0</v>
      </c>
      <c r="H14" s="687">
        <v>0</v>
      </c>
      <c r="I14" s="687">
        <v>0</v>
      </c>
      <c r="J14" s="687">
        <v>0</v>
      </c>
      <c r="K14" s="687">
        <v>0</v>
      </c>
      <c r="L14" s="687">
        <v>1341306829.4160001</v>
      </c>
      <c r="M14" s="687">
        <v>0</v>
      </c>
      <c r="N14" s="687">
        <v>0</v>
      </c>
      <c r="O14" s="687">
        <v>0</v>
      </c>
      <c r="P14" s="687">
        <v>0</v>
      </c>
      <c r="Q14" s="687">
        <v>0</v>
      </c>
      <c r="R14" s="695">
        <f t="shared" si="0"/>
        <v>1341306829.4160001</v>
      </c>
      <c r="S14" s="695">
        <f t="shared" si="1"/>
        <v>1341306829.4160001</v>
      </c>
    </row>
    <row r="15" spans="1:19" x14ac:dyDescent="0.35">
      <c r="A15" s="218">
        <v>8</v>
      </c>
      <c r="B15" s="212" t="s">
        <v>603</v>
      </c>
      <c r="C15" s="687">
        <v>0</v>
      </c>
      <c r="D15" s="687">
        <v>0</v>
      </c>
      <c r="E15" s="687">
        <v>0</v>
      </c>
      <c r="F15" s="687">
        <v>0</v>
      </c>
      <c r="G15" s="687">
        <v>0</v>
      </c>
      <c r="H15" s="687">
        <v>0</v>
      </c>
      <c r="I15" s="687">
        <v>0</v>
      </c>
      <c r="J15" s="687">
        <v>0</v>
      </c>
      <c r="K15" s="687">
        <v>334806906.16399997</v>
      </c>
      <c r="L15" s="687">
        <v>0</v>
      </c>
      <c r="M15" s="687">
        <v>0</v>
      </c>
      <c r="N15" s="687">
        <v>0</v>
      </c>
      <c r="O15" s="687">
        <v>0</v>
      </c>
      <c r="P15" s="687">
        <v>0</v>
      </c>
      <c r="Q15" s="687">
        <v>0</v>
      </c>
      <c r="R15" s="695">
        <f t="shared" si="0"/>
        <v>334806906.16399997</v>
      </c>
      <c r="S15" s="695">
        <f t="shared" si="1"/>
        <v>334806906.16399997</v>
      </c>
    </row>
    <row r="16" spans="1:19" ht="29" x14ac:dyDescent="0.35">
      <c r="A16" s="218">
        <v>9</v>
      </c>
      <c r="B16" s="212" t="s">
        <v>762</v>
      </c>
      <c r="C16" s="687">
        <v>0</v>
      </c>
      <c r="D16" s="687">
        <v>0</v>
      </c>
      <c r="E16" s="687">
        <v>0</v>
      </c>
      <c r="F16" s="687">
        <v>0</v>
      </c>
      <c r="G16" s="687">
        <v>0</v>
      </c>
      <c r="H16" s="687">
        <v>1103401838.3900001</v>
      </c>
      <c r="I16" s="687">
        <v>392702803.61000001</v>
      </c>
      <c r="J16" s="687">
        <v>0</v>
      </c>
      <c r="K16" s="687">
        <v>0</v>
      </c>
      <c r="L16" s="687">
        <v>0</v>
      </c>
      <c r="M16" s="687">
        <v>0</v>
      </c>
      <c r="N16" s="687">
        <v>0</v>
      </c>
      <c r="O16" s="687">
        <v>0</v>
      </c>
      <c r="P16" s="687">
        <v>0</v>
      </c>
      <c r="Q16" s="687">
        <v>0</v>
      </c>
      <c r="R16" s="695">
        <f t="shared" si="0"/>
        <v>1496104642</v>
      </c>
      <c r="S16" s="695">
        <f t="shared" si="1"/>
        <v>1496104642</v>
      </c>
    </row>
    <row r="17" spans="1:19" x14ac:dyDescent="0.35">
      <c r="A17" s="218">
        <v>10</v>
      </c>
      <c r="B17" s="212" t="s">
        <v>607</v>
      </c>
      <c r="C17" s="687">
        <v>0</v>
      </c>
      <c r="D17" s="687">
        <v>0</v>
      </c>
      <c r="E17" s="687">
        <v>0</v>
      </c>
      <c r="F17" s="687">
        <v>0</v>
      </c>
      <c r="G17" s="687">
        <v>0</v>
      </c>
      <c r="H17" s="687">
        <v>0</v>
      </c>
      <c r="I17" s="687">
        <v>0</v>
      </c>
      <c r="J17" s="687">
        <v>0</v>
      </c>
      <c r="K17" s="687">
        <v>0</v>
      </c>
      <c r="L17" s="687">
        <v>1683759.3</v>
      </c>
      <c r="M17" s="687">
        <v>5084953.2220000001</v>
      </c>
      <c r="N17" s="687">
        <v>0</v>
      </c>
      <c r="O17" s="687">
        <v>0</v>
      </c>
      <c r="P17" s="687">
        <v>0</v>
      </c>
      <c r="Q17" s="687">
        <v>0</v>
      </c>
      <c r="R17" s="695">
        <f t="shared" si="0"/>
        <v>6768712.5219999999</v>
      </c>
      <c r="S17" s="695">
        <f t="shared" si="1"/>
        <v>6768712.5219999999</v>
      </c>
    </row>
    <row r="18" spans="1:19" ht="29" x14ac:dyDescent="0.35">
      <c r="A18" s="218">
        <v>11</v>
      </c>
      <c r="B18" s="212" t="s">
        <v>750</v>
      </c>
      <c r="C18" s="687">
        <v>0</v>
      </c>
      <c r="D18" s="687">
        <v>0</v>
      </c>
      <c r="E18" s="687">
        <v>0</v>
      </c>
      <c r="F18" s="687">
        <v>0</v>
      </c>
      <c r="G18" s="687">
        <v>0</v>
      </c>
      <c r="H18" s="687">
        <v>0</v>
      </c>
      <c r="I18" s="687">
        <v>0</v>
      </c>
      <c r="J18" s="687">
        <v>0</v>
      </c>
      <c r="K18" s="687">
        <v>0</v>
      </c>
      <c r="L18" s="687">
        <v>0</v>
      </c>
      <c r="M18" s="687">
        <v>28435115.77</v>
      </c>
      <c r="N18" s="687">
        <v>0</v>
      </c>
      <c r="O18" s="687">
        <v>0</v>
      </c>
      <c r="P18" s="687">
        <v>0</v>
      </c>
      <c r="Q18" s="687">
        <v>0</v>
      </c>
      <c r="R18" s="695">
        <f t="shared" si="0"/>
        <v>28435115.77</v>
      </c>
      <c r="S18" s="695">
        <f t="shared" si="1"/>
        <v>28435115.77</v>
      </c>
    </row>
    <row r="19" spans="1:19" x14ac:dyDescent="0.35">
      <c r="A19" s="218">
        <v>12</v>
      </c>
      <c r="B19" s="212" t="s">
        <v>593</v>
      </c>
      <c r="C19" s="687">
        <v>0</v>
      </c>
      <c r="D19" s="687">
        <v>0</v>
      </c>
      <c r="E19" s="687">
        <v>0</v>
      </c>
      <c r="F19" s="687">
        <v>1871650.29</v>
      </c>
      <c r="G19" s="687">
        <v>0</v>
      </c>
      <c r="H19" s="687">
        <v>0</v>
      </c>
      <c r="I19" s="687">
        <v>0</v>
      </c>
      <c r="J19" s="687">
        <v>0</v>
      </c>
      <c r="K19" s="687">
        <v>0</v>
      </c>
      <c r="L19" s="687">
        <v>0</v>
      </c>
      <c r="M19" s="687">
        <v>0</v>
      </c>
      <c r="N19" s="687">
        <v>0</v>
      </c>
      <c r="O19" s="687">
        <v>0</v>
      </c>
      <c r="P19" s="687">
        <v>0</v>
      </c>
      <c r="Q19" s="687">
        <v>0</v>
      </c>
      <c r="R19" s="695">
        <f t="shared" si="0"/>
        <v>1871650.29</v>
      </c>
      <c r="S19" s="695">
        <f t="shared" si="1"/>
        <v>1871650.29</v>
      </c>
    </row>
    <row r="20" spans="1:19" ht="29" x14ac:dyDescent="0.35">
      <c r="A20" s="218">
        <v>13</v>
      </c>
      <c r="B20" s="212" t="s">
        <v>763</v>
      </c>
      <c r="C20" s="687">
        <v>0</v>
      </c>
      <c r="D20" s="687">
        <v>0</v>
      </c>
      <c r="E20" s="687">
        <v>0</v>
      </c>
      <c r="F20" s="687">
        <v>0</v>
      </c>
      <c r="G20" s="687">
        <v>0</v>
      </c>
      <c r="H20" s="687">
        <v>0</v>
      </c>
      <c r="I20" s="687">
        <v>0</v>
      </c>
      <c r="J20" s="687">
        <v>0</v>
      </c>
      <c r="K20" s="687">
        <v>0</v>
      </c>
      <c r="L20" s="687">
        <v>0</v>
      </c>
      <c r="M20" s="687">
        <v>0</v>
      </c>
      <c r="N20" s="687">
        <v>0</v>
      </c>
      <c r="O20" s="687">
        <v>0</v>
      </c>
      <c r="P20" s="687">
        <v>0</v>
      </c>
      <c r="Q20" s="687">
        <v>0</v>
      </c>
      <c r="R20" s="695">
        <f t="shared" si="0"/>
        <v>0</v>
      </c>
      <c r="S20" s="695">
        <f t="shared" si="1"/>
        <v>0</v>
      </c>
    </row>
    <row r="21" spans="1:19" ht="29" x14ac:dyDescent="0.35">
      <c r="A21" s="218">
        <v>14</v>
      </c>
      <c r="B21" s="212" t="s">
        <v>764</v>
      </c>
      <c r="C21" s="687">
        <v>0</v>
      </c>
      <c r="D21" s="687">
        <v>0</v>
      </c>
      <c r="E21" s="687">
        <v>0</v>
      </c>
      <c r="F21" s="687">
        <v>0</v>
      </c>
      <c r="G21" s="687">
        <v>0</v>
      </c>
      <c r="H21" s="687">
        <v>0</v>
      </c>
      <c r="I21" s="687">
        <v>0</v>
      </c>
      <c r="J21" s="687">
        <v>0</v>
      </c>
      <c r="K21" s="687">
        <v>0</v>
      </c>
      <c r="L21" s="687">
        <v>0</v>
      </c>
      <c r="M21" s="687">
        <v>0</v>
      </c>
      <c r="N21" s="687">
        <v>0</v>
      </c>
      <c r="O21" s="687">
        <v>0</v>
      </c>
      <c r="P21" s="687">
        <v>0</v>
      </c>
      <c r="Q21" s="687">
        <v>0</v>
      </c>
      <c r="R21" s="695">
        <f t="shared" si="0"/>
        <v>0</v>
      </c>
      <c r="S21" s="695">
        <f t="shared" si="1"/>
        <v>0</v>
      </c>
    </row>
    <row r="22" spans="1:19" x14ac:dyDescent="0.35">
      <c r="A22" s="218">
        <v>15</v>
      </c>
      <c r="B22" s="212" t="s">
        <v>765</v>
      </c>
      <c r="C22" s="687">
        <v>0</v>
      </c>
      <c r="D22" s="687">
        <v>0</v>
      </c>
      <c r="E22" s="687">
        <v>0</v>
      </c>
      <c r="F22" s="687">
        <v>0</v>
      </c>
      <c r="G22" s="687">
        <v>0</v>
      </c>
      <c r="H22" s="687">
        <v>0</v>
      </c>
      <c r="I22" s="687">
        <v>0</v>
      </c>
      <c r="J22" s="687">
        <v>0</v>
      </c>
      <c r="K22" s="687">
        <v>0</v>
      </c>
      <c r="L22" s="687">
        <v>0</v>
      </c>
      <c r="M22" s="687">
        <v>0</v>
      </c>
      <c r="N22" s="687">
        <v>0</v>
      </c>
      <c r="O22" s="687">
        <v>0</v>
      </c>
      <c r="P22" s="687">
        <v>0</v>
      </c>
      <c r="Q22" s="687">
        <v>0</v>
      </c>
      <c r="R22" s="695">
        <f t="shared" si="0"/>
        <v>0</v>
      </c>
      <c r="S22" s="695">
        <f t="shared" si="1"/>
        <v>0</v>
      </c>
    </row>
    <row r="23" spans="1:19" x14ac:dyDescent="0.35">
      <c r="A23" s="218">
        <v>16</v>
      </c>
      <c r="B23" s="212" t="s">
        <v>753</v>
      </c>
      <c r="C23" s="687">
        <v>1291.6300000000001</v>
      </c>
      <c r="D23" s="687">
        <v>0</v>
      </c>
      <c r="E23" s="687">
        <v>0</v>
      </c>
      <c r="F23" s="687">
        <v>0</v>
      </c>
      <c r="G23" s="687">
        <v>987116.91</v>
      </c>
      <c r="H23" s="687">
        <v>0</v>
      </c>
      <c r="I23" s="687">
        <v>0</v>
      </c>
      <c r="J23" s="687">
        <v>0</v>
      </c>
      <c r="K23" s="687">
        <v>0</v>
      </c>
      <c r="L23" s="687">
        <v>39399549.399999999</v>
      </c>
      <c r="M23" s="687">
        <v>0</v>
      </c>
      <c r="N23" s="687">
        <v>0</v>
      </c>
      <c r="O23" s="687">
        <v>0</v>
      </c>
      <c r="P23" s="687">
        <v>0</v>
      </c>
      <c r="Q23" s="687">
        <v>0</v>
      </c>
      <c r="R23" s="695">
        <f t="shared" si="0"/>
        <v>40387957.939999998</v>
      </c>
      <c r="S23" s="695">
        <f t="shared" si="1"/>
        <v>40387957.939999998</v>
      </c>
    </row>
    <row r="24" spans="1:19" x14ac:dyDescent="0.35">
      <c r="A24" s="221">
        <v>17</v>
      </c>
      <c r="B24" s="222" t="s">
        <v>754</v>
      </c>
      <c r="C24" s="687">
        <v>2925371906.9299998</v>
      </c>
      <c r="D24" s="687">
        <v>0</v>
      </c>
      <c r="E24" s="687">
        <v>0</v>
      </c>
      <c r="F24" s="687">
        <v>1871650.29</v>
      </c>
      <c r="G24" s="687">
        <v>143910869.94</v>
      </c>
      <c r="H24" s="687">
        <v>1103401838.3900001</v>
      </c>
      <c r="I24" s="687">
        <v>392705477.61000001</v>
      </c>
      <c r="J24" s="687">
        <v>0</v>
      </c>
      <c r="K24" s="687">
        <v>334806906.16399997</v>
      </c>
      <c r="L24" s="687">
        <v>1382390138.1159999</v>
      </c>
      <c r="M24" s="687">
        <v>33520068.991999999</v>
      </c>
      <c r="N24" s="687">
        <v>0</v>
      </c>
      <c r="O24" s="687">
        <v>0</v>
      </c>
      <c r="P24" s="687">
        <v>0</v>
      </c>
      <c r="Q24" s="687">
        <v>0</v>
      </c>
      <c r="R24" s="695">
        <f t="shared" si="0"/>
        <v>6317978856.4319992</v>
      </c>
      <c r="S24" s="695">
        <f t="shared" si="1"/>
        <v>6317978856.4319992</v>
      </c>
    </row>
  </sheetData>
  <mergeCells count="4">
    <mergeCell ref="B5:B7"/>
    <mergeCell ref="C5:Q5"/>
    <mergeCell ref="R5:R6"/>
    <mergeCell ref="S5:S6"/>
  </mergeCells>
  <conditionalFormatting sqref="C8:Q24">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1B09-798F-4FEE-ABAE-FC2ED8762E68}">
  <sheetPr codeName="Sheet61">
    <pageSetUpPr fitToPage="1"/>
  </sheetPr>
  <dimension ref="A1:C10"/>
  <sheetViews>
    <sheetView workbookViewId="0"/>
  </sheetViews>
  <sheetFormatPr defaultColWidth="9.1796875" defaultRowHeight="14.5" x14ac:dyDescent="0.35"/>
  <cols>
    <col min="1" max="1" width="15" style="1" customWidth="1"/>
    <col min="2" max="2" width="12.453125" style="1" bestFit="1" customWidth="1"/>
    <col min="3" max="3" width="73.54296875" style="1" customWidth="1"/>
    <col min="4" max="16384" width="9.1796875" style="1"/>
  </cols>
  <sheetData>
    <row r="1" spans="1:3" ht="18" x14ac:dyDescent="0.35">
      <c r="A1" s="314" t="s">
        <v>977</v>
      </c>
      <c r="B1" s="336"/>
      <c r="C1" s="336"/>
    </row>
    <row r="2" spans="1:3" ht="21" x14ac:dyDescent="0.35">
      <c r="A2" s="1" t="s">
        <v>121</v>
      </c>
      <c r="B2" s="209"/>
      <c r="C2" s="210"/>
    </row>
    <row r="3" spans="1:3" ht="21" x14ac:dyDescent="0.35">
      <c r="B3" s="209"/>
      <c r="C3" s="210"/>
    </row>
    <row r="4" spans="1:3" ht="21" x14ac:dyDescent="0.35">
      <c r="B4" s="209"/>
      <c r="C4" s="210"/>
    </row>
    <row r="5" spans="1:3" x14ac:dyDescent="0.35">
      <c r="A5" s="15" t="s">
        <v>122</v>
      </c>
      <c r="B5" s="15" t="s">
        <v>114</v>
      </c>
      <c r="C5" s="337" t="s">
        <v>115</v>
      </c>
    </row>
    <row r="6" spans="1:3" ht="29" x14ac:dyDescent="0.35">
      <c r="A6" s="15" t="s">
        <v>985</v>
      </c>
      <c r="B6" s="15" t="s">
        <v>117</v>
      </c>
      <c r="C6" s="337" t="s">
        <v>986</v>
      </c>
    </row>
    <row r="7" spans="1:3" ht="145" x14ac:dyDescent="0.35">
      <c r="A7" s="15" t="s">
        <v>987</v>
      </c>
      <c r="B7" s="15" t="s">
        <v>118</v>
      </c>
      <c r="C7" s="211" t="s">
        <v>988</v>
      </c>
    </row>
    <row r="8" spans="1:3" ht="58" x14ac:dyDescent="0.35">
      <c r="A8" s="15" t="s">
        <v>989</v>
      </c>
      <c r="B8" s="15" t="s">
        <v>962</v>
      </c>
      <c r="C8" s="337" t="s">
        <v>990</v>
      </c>
    </row>
    <row r="9" spans="1:3" ht="72.5" x14ac:dyDescent="0.35">
      <c r="A9" s="15" t="s">
        <v>991</v>
      </c>
      <c r="B9" s="15" t="s">
        <v>133</v>
      </c>
      <c r="C9" s="211" t="s">
        <v>992</v>
      </c>
    </row>
    <row r="10" spans="1:3" ht="203" x14ac:dyDescent="0.35">
      <c r="A10" s="15" t="s">
        <v>993</v>
      </c>
      <c r="B10" s="15" t="s">
        <v>135</v>
      </c>
      <c r="C10" s="211" t="s">
        <v>994</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B969-42D0-4FDC-A29D-839DE0896A7F}">
  <sheetPr codeName="Sheet62">
    <pageSetUpPr fitToPage="1"/>
  </sheetPr>
  <dimension ref="A1:N50"/>
  <sheetViews>
    <sheetView workbookViewId="0"/>
  </sheetViews>
  <sheetFormatPr defaultColWidth="9.1796875" defaultRowHeight="14.5" x14ac:dyDescent="0.35"/>
  <cols>
    <col min="1" max="1" width="16" style="1" customWidth="1"/>
    <col min="2" max="2" width="20" style="1" customWidth="1"/>
    <col min="3" max="4" width="13.54296875" style="1" customWidth="1"/>
    <col min="5" max="5" width="15.1796875" style="1" customWidth="1"/>
    <col min="6" max="6" width="19.453125" style="1" customWidth="1"/>
    <col min="7" max="7" width="14.1796875" style="1" customWidth="1"/>
    <col min="8" max="8" width="11.453125" style="1" customWidth="1"/>
    <col min="9" max="9" width="14.453125" style="1" customWidth="1"/>
    <col min="10" max="10" width="17.54296875" style="1" customWidth="1"/>
    <col min="11" max="11" width="15.1796875" style="1" customWidth="1"/>
    <col min="12" max="13" width="15.54296875" style="1" customWidth="1"/>
    <col min="14" max="14" width="12.54296875" style="1" customWidth="1"/>
    <col min="15" max="16384" width="9.1796875" style="1"/>
  </cols>
  <sheetData>
    <row r="1" spans="1:14" ht="18" x14ac:dyDescent="0.4">
      <c r="A1" s="338" t="s">
        <v>978</v>
      </c>
      <c r="M1" s="339"/>
    </row>
    <row r="3" spans="1:14" x14ac:dyDescent="0.35">
      <c r="A3" s="4"/>
    </row>
    <row r="4" spans="1:14" ht="72.5" x14ac:dyDescent="0.35">
      <c r="A4" s="1221" t="s">
        <v>995</v>
      </c>
      <c r="B4" s="216" t="s">
        <v>996</v>
      </c>
      <c r="C4" s="216" t="s">
        <v>997</v>
      </c>
      <c r="D4" s="216" t="s">
        <v>998</v>
      </c>
      <c r="E4" s="9" t="s">
        <v>999</v>
      </c>
      <c r="F4" s="9" t="s">
        <v>1000</v>
      </c>
      <c r="G4" s="9" t="s">
        <v>1001</v>
      </c>
      <c r="H4" s="9" t="s">
        <v>1002</v>
      </c>
      <c r="I4" s="9" t="s">
        <v>1003</v>
      </c>
      <c r="J4" s="9" t="s">
        <v>1004</v>
      </c>
      <c r="K4" s="216" t="s">
        <v>1005</v>
      </c>
      <c r="L4" s="216" t="s">
        <v>1006</v>
      </c>
      <c r="M4" s="216" t="s">
        <v>1007</v>
      </c>
      <c r="N4" s="216" t="s">
        <v>1008</v>
      </c>
    </row>
    <row r="5" spans="1:14" x14ac:dyDescent="0.35">
      <c r="A5" s="1222"/>
      <c r="B5" s="41" t="s">
        <v>7</v>
      </c>
      <c r="C5" s="41" t="s">
        <v>8</v>
      </c>
      <c r="D5" s="41" t="s">
        <v>9</v>
      </c>
      <c r="E5" s="41" t="s">
        <v>46</v>
      </c>
      <c r="F5" s="41" t="s">
        <v>47</v>
      </c>
      <c r="G5" s="41" t="s">
        <v>156</v>
      </c>
      <c r="H5" s="41" t="s">
        <v>157</v>
      </c>
      <c r="I5" s="41" t="s">
        <v>158</v>
      </c>
      <c r="J5" s="41" t="s">
        <v>159</v>
      </c>
      <c r="K5" s="41" t="s">
        <v>160</v>
      </c>
      <c r="L5" s="41" t="s">
        <v>161</v>
      </c>
      <c r="M5" s="41" t="s">
        <v>162</v>
      </c>
      <c r="N5" s="41" t="s">
        <v>163</v>
      </c>
    </row>
    <row r="6" spans="1:14" x14ac:dyDescent="0.35">
      <c r="A6" s="340" t="s">
        <v>1009</v>
      </c>
      <c r="B6" s="341"/>
      <c r="C6" s="219"/>
      <c r="D6" s="220"/>
      <c r="E6" s="220"/>
      <c r="F6" s="220"/>
      <c r="G6" s="220"/>
      <c r="H6" s="220"/>
      <c r="I6" s="220"/>
      <c r="J6" s="220"/>
      <c r="K6" s="220"/>
      <c r="L6" s="220"/>
      <c r="M6" s="220"/>
      <c r="N6" s="220"/>
    </row>
    <row r="7" spans="1:14" x14ac:dyDescent="0.35">
      <c r="A7" s="342"/>
      <c r="B7" s="343" t="s">
        <v>1010</v>
      </c>
      <c r="C7" s="219"/>
      <c r="D7" s="220"/>
      <c r="E7" s="220"/>
      <c r="F7" s="220"/>
      <c r="G7" s="220"/>
      <c r="H7" s="220"/>
      <c r="I7" s="220"/>
      <c r="J7" s="220"/>
      <c r="K7" s="220"/>
      <c r="L7" s="220"/>
      <c r="M7" s="220"/>
      <c r="N7" s="220"/>
    </row>
    <row r="8" spans="1:14" x14ac:dyDescent="0.35">
      <c r="A8" s="344"/>
      <c r="B8" s="345" t="s">
        <v>1011</v>
      </c>
      <c r="C8" s="219"/>
      <c r="D8" s="220"/>
      <c r="E8" s="220"/>
      <c r="F8" s="220"/>
      <c r="G8" s="220"/>
      <c r="H8" s="220"/>
      <c r="I8" s="220"/>
      <c r="J8" s="220"/>
      <c r="K8" s="220"/>
      <c r="L8" s="220"/>
      <c r="M8" s="220"/>
      <c r="N8" s="220"/>
    </row>
    <row r="9" spans="1:14" x14ac:dyDescent="0.35">
      <c r="A9" s="344"/>
      <c r="B9" s="345" t="s">
        <v>1012</v>
      </c>
      <c r="C9" s="219"/>
      <c r="D9" s="220"/>
      <c r="E9" s="220"/>
      <c r="F9" s="220"/>
      <c r="G9" s="220"/>
      <c r="H9" s="220"/>
      <c r="I9" s="220"/>
      <c r="J9" s="220"/>
      <c r="K9" s="220"/>
      <c r="L9" s="220"/>
      <c r="M9" s="220"/>
      <c r="N9" s="220"/>
    </row>
    <row r="10" spans="1:14" x14ac:dyDescent="0.35">
      <c r="A10" s="344"/>
      <c r="B10" s="343" t="s">
        <v>1013</v>
      </c>
      <c r="C10" s="219"/>
      <c r="D10" s="220"/>
      <c r="E10" s="220"/>
      <c r="F10" s="220"/>
      <c r="G10" s="220"/>
      <c r="H10" s="220"/>
      <c r="I10" s="220"/>
      <c r="J10" s="220"/>
      <c r="K10" s="220"/>
      <c r="L10" s="220"/>
      <c r="M10" s="220"/>
      <c r="N10" s="220"/>
    </row>
    <row r="11" spans="1:14" x14ac:dyDescent="0.35">
      <c r="A11" s="344"/>
      <c r="B11" s="343" t="s">
        <v>1014</v>
      </c>
      <c r="C11" s="219"/>
      <c r="D11" s="220"/>
      <c r="E11" s="220"/>
      <c r="F11" s="220"/>
      <c r="G11" s="220"/>
      <c r="H11" s="220"/>
      <c r="I11" s="220"/>
      <c r="J11" s="220"/>
      <c r="K11" s="220"/>
      <c r="L11" s="220"/>
      <c r="M11" s="220"/>
      <c r="N11" s="220"/>
    </row>
    <row r="12" spans="1:14" x14ac:dyDescent="0.35">
      <c r="A12" s="344"/>
      <c r="B12" s="343" t="s">
        <v>1015</v>
      </c>
      <c r="C12" s="219"/>
      <c r="D12" s="220"/>
      <c r="E12" s="220"/>
      <c r="F12" s="220"/>
      <c r="G12" s="220"/>
      <c r="H12" s="220"/>
      <c r="I12" s="220"/>
      <c r="J12" s="220"/>
      <c r="K12" s="220"/>
      <c r="L12" s="220"/>
      <c r="M12" s="220"/>
      <c r="N12" s="220"/>
    </row>
    <row r="13" spans="1:14" x14ac:dyDescent="0.35">
      <c r="A13" s="344"/>
      <c r="B13" s="343" t="s">
        <v>1016</v>
      </c>
      <c r="C13" s="219"/>
      <c r="D13" s="220"/>
      <c r="E13" s="220"/>
      <c r="F13" s="220"/>
      <c r="G13" s="220"/>
      <c r="H13" s="220"/>
      <c r="I13" s="220"/>
      <c r="J13" s="220"/>
      <c r="K13" s="220"/>
      <c r="L13" s="220"/>
      <c r="M13" s="220"/>
      <c r="N13" s="220"/>
    </row>
    <row r="14" spans="1:14" x14ac:dyDescent="0.35">
      <c r="A14" s="344"/>
      <c r="B14" s="345" t="s">
        <v>1017</v>
      </c>
      <c r="C14" s="219"/>
      <c r="D14" s="220"/>
      <c r="E14" s="220"/>
      <c r="F14" s="220"/>
      <c r="G14" s="220"/>
      <c r="H14" s="220"/>
      <c r="I14" s="220"/>
      <c r="J14" s="220"/>
      <c r="K14" s="220"/>
      <c r="L14" s="220"/>
      <c r="M14" s="220"/>
      <c r="N14" s="220"/>
    </row>
    <row r="15" spans="1:14" x14ac:dyDescent="0.35">
      <c r="A15" s="344"/>
      <c r="B15" s="345" t="s">
        <v>1018</v>
      </c>
      <c r="C15" s="219"/>
      <c r="D15" s="220"/>
      <c r="E15" s="220"/>
      <c r="F15" s="220"/>
      <c r="G15" s="220"/>
      <c r="H15" s="220"/>
      <c r="I15" s="220"/>
      <c r="J15" s="220"/>
      <c r="K15" s="220"/>
      <c r="L15" s="220"/>
      <c r="M15" s="220"/>
      <c r="N15" s="220"/>
    </row>
    <row r="16" spans="1:14" x14ac:dyDescent="0.35">
      <c r="A16" s="344"/>
      <c r="B16" s="343" t="s">
        <v>1019</v>
      </c>
      <c r="C16" s="219"/>
      <c r="D16" s="220"/>
      <c r="E16" s="220"/>
      <c r="F16" s="220"/>
      <c r="G16" s="220"/>
      <c r="H16" s="220"/>
      <c r="I16" s="220"/>
      <c r="J16" s="220"/>
      <c r="K16" s="220"/>
      <c r="L16" s="220"/>
      <c r="M16" s="220"/>
      <c r="N16" s="220"/>
    </row>
    <row r="17" spans="1:14" x14ac:dyDescent="0.35">
      <c r="A17" s="344"/>
      <c r="B17" s="345" t="s">
        <v>1020</v>
      </c>
      <c r="C17" s="219"/>
      <c r="D17" s="220"/>
      <c r="E17" s="220"/>
      <c r="F17" s="220"/>
      <c r="G17" s="220"/>
      <c r="H17" s="220"/>
      <c r="I17" s="220"/>
      <c r="J17" s="220"/>
      <c r="K17" s="220"/>
      <c r="L17" s="220"/>
      <c r="M17" s="220"/>
      <c r="N17" s="220"/>
    </row>
    <row r="18" spans="1:14" x14ac:dyDescent="0.35">
      <c r="A18" s="344"/>
      <c r="B18" s="345" t="s">
        <v>1021</v>
      </c>
      <c r="C18" s="219"/>
      <c r="D18" s="220"/>
      <c r="E18" s="220"/>
      <c r="F18" s="220"/>
      <c r="G18" s="220"/>
      <c r="H18" s="220"/>
      <c r="I18" s="220"/>
      <c r="J18" s="220"/>
      <c r="K18" s="220"/>
      <c r="L18" s="220"/>
      <c r="M18" s="220"/>
      <c r="N18" s="220"/>
    </row>
    <row r="19" spans="1:14" x14ac:dyDescent="0.35">
      <c r="A19" s="344"/>
      <c r="B19" s="343" t="s">
        <v>1022</v>
      </c>
      <c r="C19" s="219"/>
      <c r="D19" s="220"/>
      <c r="E19" s="220"/>
      <c r="F19" s="220"/>
      <c r="G19" s="220"/>
      <c r="H19" s="220"/>
      <c r="I19" s="220"/>
      <c r="J19" s="220"/>
      <c r="K19" s="220"/>
      <c r="L19" s="220"/>
      <c r="M19" s="220"/>
      <c r="N19" s="220"/>
    </row>
    <row r="20" spans="1:14" x14ac:dyDescent="0.35">
      <c r="A20" s="344"/>
      <c r="B20" s="345" t="s">
        <v>1023</v>
      </c>
      <c r="C20" s="219"/>
      <c r="D20" s="220"/>
      <c r="E20" s="220"/>
      <c r="F20" s="220"/>
      <c r="G20" s="220"/>
      <c r="H20" s="220"/>
      <c r="I20" s="220"/>
      <c r="J20" s="220"/>
      <c r="K20" s="220"/>
      <c r="L20" s="220"/>
      <c r="M20" s="220"/>
      <c r="N20" s="220"/>
    </row>
    <row r="21" spans="1:14" x14ac:dyDescent="0.35">
      <c r="A21" s="344"/>
      <c r="B21" s="345" t="s">
        <v>1024</v>
      </c>
      <c r="C21" s="219"/>
      <c r="D21" s="220"/>
      <c r="E21" s="220"/>
      <c r="F21" s="220"/>
      <c r="G21" s="220"/>
      <c r="H21" s="220"/>
      <c r="I21" s="220"/>
      <c r="J21" s="220"/>
      <c r="K21" s="220"/>
      <c r="L21" s="220"/>
      <c r="M21" s="220"/>
      <c r="N21" s="220"/>
    </row>
    <row r="22" spans="1:14" x14ac:dyDescent="0.35">
      <c r="A22" s="344"/>
      <c r="B22" s="345" t="s">
        <v>1025</v>
      </c>
      <c r="C22" s="219"/>
      <c r="D22" s="220"/>
      <c r="E22" s="220"/>
      <c r="F22" s="220"/>
      <c r="G22" s="220"/>
      <c r="H22" s="220"/>
      <c r="I22" s="220"/>
      <c r="J22" s="220"/>
      <c r="K22" s="220"/>
      <c r="L22" s="220"/>
      <c r="M22" s="220"/>
      <c r="N22" s="220"/>
    </row>
    <row r="23" spans="1:14" x14ac:dyDescent="0.35">
      <c r="A23" s="346"/>
      <c r="B23" s="343" t="s">
        <v>1026</v>
      </c>
      <c r="C23" s="219"/>
      <c r="D23" s="220"/>
      <c r="E23" s="220"/>
      <c r="F23" s="220"/>
      <c r="G23" s="220"/>
      <c r="H23" s="220"/>
      <c r="I23" s="220"/>
      <c r="J23" s="220"/>
      <c r="K23" s="220"/>
      <c r="L23" s="220"/>
      <c r="M23" s="220"/>
      <c r="N23" s="220"/>
    </row>
    <row r="24" spans="1:14" x14ac:dyDescent="0.35">
      <c r="A24" s="1223" t="s">
        <v>1027</v>
      </c>
      <c r="B24" s="1224"/>
      <c r="C24" s="220"/>
      <c r="D24" s="220"/>
      <c r="E24" s="220"/>
      <c r="F24" s="220"/>
      <c r="G24" s="220"/>
      <c r="H24" s="220"/>
      <c r="I24" s="220"/>
      <c r="J24" s="220"/>
      <c r="K24" s="220"/>
      <c r="L24" s="220"/>
      <c r="M24" s="220"/>
      <c r="N24" s="220"/>
    </row>
    <row r="25" spans="1:14" x14ac:dyDescent="0.35">
      <c r="A25" s="1219" t="s">
        <v>1028</v>
      </c>
      <c r="B25" s="1220"/>
      <c r="C25" s="220"/>
      <c r="D25" s="220"/>
      <c r="E25" s="220"/>
      <c r="F25" s="220"/>
      <c r="G25" s="347"/>
      <c r="H25" s="220"/>
      <c r="I25" s="347"/>
      <c r="J25" s="220"/>
      <c r="K25" s="220"/>
      <c r="L25" s="220"/>
      <c r="M25" s="220"/>
      <c r="N25" s="220"/>
    </row>
    <row r="26" spans="1:14" x14ac:dyDescent="0.35">
      <c r="A26" s="339"/>
      <c r="B26" s="339"/>
      <c r="C26" s="339"/>
      <c r="D26" s="339"/>
      <c r="E26" s="339"/>
      <c r="F26" s="339"/>
      <c r="G26" s="339"/>
      <c r="H26" s="339"/>
      <c r="I26" s="339"/>
      <c r="J26" s="339"/>
      <c r="K26" s="339"/>
      <c r="L26" s="339"/>
      <c r="M26" s="339"/>
      <c r="N26" s="339"/>
    </row>
    <row r="27" spans="1:14" x14ac:dyDescent="0.35">
      <c r="A27" s="339"/>
      <c r="B27" s="339"/>
      <c r="C27" s="339"/>
      <c r="D27" s="339"/>
      <c r="E27" s="339"/>
      <c r="F27" s="339"/>
      <c r="G27" s="339"/>
      <c r="H27" s="339"/>
      <c r="I27" s="339"/>
      <c r="J27" s="339"/>
      <c r="K27" s="339"/>
      <c r="L27" s="339"/>
      <c r="M27" s="339"/>
      <c r="N27" s="339"/>
    </row>
    <row r="28" spans="1:14" x14ac:dyDescent="0.35">
      <c r="A28" s="339"/>
      <c r="B28" s="339"/>
      <c r="C28" s="339"/>
      <c r="D28" s="339"/>
      <c r="E28" s="339"/>
      <c r="F28" s="339"/>
      <c r="G28" s="339"/>
      <c r="H28" s="339"/>
      <c r="I28" s="339"/>
      <c r="J28" s="339"/>
      <c r="K28" s="339"/>
      <c r="L28" s="339"/>
      <c r="M28" s="339"/>
      <c r="N28" s="339"/>
    </row>
    <row r="29" spans="1:14" ht="72.5" x14ac:dyDescent="0.35">
      <c r="A29" s="1225" t="s">
        <v>1029</v>
      </c>
      <c r="B29" s="348" t="s">
        <v>996</v>
      </c>
      <c r="C29" s="216" t="s">
        <v>997</v>
      </c>
      <c r="D29" s="216" t="s">
        <v>998</v>
      </c>
      <c r="E29" s="9" t="s">
        <v>999</v>
      </c>
      <c r="F29" s="9" t="s">
        <v>1000</v>
      </c>
      <c r="G29" s="9" t="s">
        <v>1001</v>
      </c>
      <c r="H29" s="9" t="s">
        <v>1002</v>
      </c>
      <c r="I29" s="9" t="s">
        <v>1003</v>
      </c>
      <c r="J29" s="9" t="s">
        <v>1004</v>
      </c>
      <c r="K29" s="216" t="s">
        <v>1005</v>
      </c>
      <c r="L29" s="216" t="s">
        <v>1006</v>
      </c>
      <c r="M29" s="216" t="s">
        <v>1007</v>
      </c>
      <c r="N29" s="216" t="s">
        <v>1008</v>
      </c>
    </row>
    <row r="30" spans="1:14" x14ac:dyDescent="0.35">
      <c r="A30" s="1226"/>
      <c r="B30" s="349" t="s">
        <v>7</v>
      </c>
      <c r="C30" s="41" t="s">
        <v>8</v>
      </c>
      <c r="D30" s="41" t="s">
        <v>9</v>
      </c>
      <c r="E30" s="41" t="s">
        <v>46</v>
      </c>
      <c r="F30" s="41" t="s">
        <v>47</v>
      </c>
      <c r="G30" s="41" t="s">
        <v>156</v>
      </c>
      <c r="H30" s="41" t="s">
        <v>157</v>
      </c>
      <c r="I30" s="41" t="s">
        <v>158</v>
      </c>
      <c r="J30" s="41" t="s">
        <v>159</v>
      </c>
      <c r="K30" s="41" t="s">
        <v>160</v>
      </c>
      <c r="L30" s="41" t="s">
        <v>161</v>
      </c>
      <c r="M30" s="41" t="s">
        <v>162</v>
      </c>
      <c r="N30" s="41" t="s">
        <v>163</v>
      </c>
    </row>
    <row r="31" spans="1:14" x14ac:dyDescent="0.35">
      <c r="A31" s="340" t="s">
        <v>1009</v>
      </c>
      <c r="B31" s="341"/>
      <c r="C31" s="219"/>
      <c r="D31" s="220"/>
      <c r="E31" s="220"/>
      <c r="F31" s="220"/>
      <c r="G31" s="220"/>
      <c r="H31" s="220"/>
      <c r="I31" s="220"/>
      <c r="J31" s="220"/>
      <c r="K31" s="220"/>
      <c r="L31" s="220"/>
      <c r="M31" s="220"/>
      <c r="N31" s="220"/>
    </row>
    <row r="32" spans="1:14" x14ac:dyDescent="0.35">
      <c r="A32" s="342"/>
      <c r="B32" s="343" t="s">
        <v>1010</v>
      </c>
      <c r="C32" s="219"/>
      <c r="D32" s="220"/>
      <c r="E32" s="220"/>
      <c r="F32" s="220"/>
      <c r="G32" s="220"/>
      <c r="H32" s="220"/>
      <c r="I32" s="220"/>
      <c r="J32" s="220"/>
      <c r="K32" s="220"/>
      <c r="L32" s="220"/>
      <c r="M32" s="220"/>
      <c r="N32" s="220"/>
    </row>
    <row r="33" spans="1:14" x14ac:dyDescent="0.35">
      <c r="A33" s="344"/>
      <c r="B33" s="345" t="s">
        <v>1011</v>
      </c>
      <c r="C33" s="219"/>
      <c r="D33" s="220"/>
      <c r="E33" s="220"/>
      <c r="F33" s="220"/>
      <c r="G33" s="220"/>
      <c r="H33" s="220"/>
      <c r="I33" s="220"/>
      <c r="J33" s="220"/>
      <c r="K33" s="220"/>
      <c r="L33" s="220"/>
      <c r="M33" s="220"/>
      <c r="N33" s="220"/>
    </row>
    <row r="34" spans="1:14" x14ac:dyDescent="0.35">
      <c r="A34" s="344"/>
      <c r="B34" s="345" t="s">
        <v>1012</v>
      </c>
      <c r="C34" s="219"/>
      <c r="D34" s="220"/>
      <c r="E34" s="220"/>
      <c r="F34" s="220"/>
      <c r="G34" s="220"/>
      <c r="H34" s="220"/>
      <c r="I34" s="220"/>
      <c r="J34" s="220"/>
      <c r="K34" s="220"/>
      <c r="L34" s="220"/>
      <c r="M34" s="220"/>
      <c r="N34" s="220"/>
    </row>
    <row r="35" spans="1:14" x14ac:dyDescent="0.35">
      <c r="A35" s="344"/>
      <c r="B35" s="343" t="s">
        <v>1013</v>
      </c>
      <c r="C35" s="219"/>
      <c r="D35" s="220"/>
      <c r="E35" s="220"/>
      <c r="F35" s="220"/>
      <c r="G35" s="220"/>
      <c r="H35" s="220"/>
      <c r="I35" s="220"/>
      <c r="J35" s="220"/>
      <c r="K35" s="220"/>
      <c r="L35" s="220"/>
      <c r="M35" s="220"/>
      <c r="N35" s="220"/>
    </row>
    <row r="36" spans="1:14" x14ac:dyDescent="0.35">
      <c r="A36" s="344"/>
      <c r="B36" s="343" t="s">
        <v>1014</v>
      </c>
      <c r="C36" s="219"/>
      <c r="D36" s="220"/>
      <c r="E36" s="220"/>
      <c r="F36" s="220"/>
      <c r="G36" s="220"/>
      <c r="H36" s="220"/>
      <c r="I36" s="220"/>
      <c r="J36" s="220"/>
      <c r="K36" s="220"/>
      <c r="L36" s="220"/>
      <c r="M36" s="220"/>
      <c r="N36" s="220"/>
    </row>
    <row r="37" spans="1:14" x14ac:dyDescent="0.35">
      <c r="A37" s="344"/>
      <c r="B37" s="343" t="s">
        <v>1015</v>
      </c>
      <c r="C37" s="219"/>
      <c r="D37" s="220"/>
      <c r="E37" s="220"/>
      <c r="F37" s="220"/>
      <c r="G37" s="220"/>
      <c r="H37" s="220"/>
      <c r="I37" s="220"/>
      <c r="J37" s="220"/>
      <c r="K37" s="220"/>
      <c r="L37" s="220"/>
      <c r="M37" s="220"/>
      <c r="N37" s="220"/>
    </row>
    <row r="38" spans="1:14" x14ac:dyDescent="0.35">
      <c r="A38" s="344"/>
      <c r="B38" s="343" t="s">
        <v>1016</v>
      </c>
      <c r="C38" s="219"/>
      <c r="D38" s="220"/>
      <c r="E38" s="220"/>
      <c r="F38" s="220"/>
      <c r="G38" s="220"/>
      <c r="H38" s="220"/>
      <c r="I38" s="220"/>
      <c r="J38" s="220"/>
      <c r="K38" s="220"/>
      <c r="L38" s="220"/>
      <c r="M38" s="220"/>
      <c r="N38" s="220"/>
    </row>
    <row r="39" spans="1:14" x14ac:dyDescent="0.35">
      <c r="A39" s="344"/>
      <c r="B39" s="345" t="s">
        <v>1017</v>
      </c>
      <c r="C39" s="219"/>
      <c r="D39" s="220"/>
      <c r="E39" s="220"/>
      <c r="F39" s="220"/>
      <c r="G39" s="220"/>
      <c r="H39" s="220"/>
      <c r="I39" s="220"/>
      <c r="J39" s="220"/>
      <c r="K39" s="220"/>
      <c r="L39" s="220"/>
      <c r="M39" s="220"/>
      <c r="N39" s="220"/>
    </row>
    <row r="40" spans="1:14" x14ac:dyDescent="0.35">
      <c r="A40" s="344"/>
      <c r="B40" s="345" t="s">
        <v>1018</v>
      </c>
      <c r="C40" s="219"/>
      <c r="D40" s="220"/>
      <c r="E40" s="220"/>
      <c r="F40" s="220"/>
      <c r="G40" s="220"/>
      <c r="H40" s="220"/>
      <c r="I40" s="220"/>
      <c r="J40" s="220"/>
      <c r="K40" s="220"/>
      <c r="L40" s="220"/>
      <c r="M40" s="220"/>
      <c r="N40" s="220"/>
    </row>
    <row r="41" spans="1:14" x14ac:dyDescent="0.35">
      <c r="A41" s="344"/>
      <c r="B41" s="343" t="s">
        <v>1019</v>
      </c>
      <c r="C41" s="219"/>
      <c r="D41" s="220"/>
      <c r="E41" s="220"/>
      <c r="F41" s="220"/>
      <c r="G41" s="220"/>
      <c r="H41" s="220"/>
      <c r="I41" s="220"/>
      <c r="J41" s="220"/>
      <c r="K41" s="220"/>
      <c r="L41" s="220"/>
      <c r="M41" s="220"/>
      <c r="N41" s="220"/>
    </row>
    <row r="42" spans="1:14" x14ac:dyDescent="0.35">
      <c r="A42" s="344"/>
      <c r="B42" s="345" t="s">
        <v>1020</v>
      </c>
      <c r="C42" s="219"/>
      <c r="D42" s="220"/>
      <c r="E42" s="220"/>
      <c r="F42" s="220"/>
      <c r="G42" s="220"/>
      <c r="H42" s="220"/>
      <c r="I42" s="220"/>
      <c r="J42" s="220"/>
      <c r="K42" s="220"/>
      <c r="L42" s="220"/>
      <c r="M42" s="220"/>
      <c r="N42" s="220"/>
    </row>
    <row r="43" spans="1:14" x14ac:dyDescent="0.35">
      <c r="A43" s="344"/>
      <c r="B43" s="345" t="s">
        <v>1021</v>
      </c>
      <c r="C43" s="219"/>
      <c r="D43" s="220"/>
      <c r="E43" s="220"/>
      <c r="F43" s="220"/>
      <c r="G43" s="220"/>
      <c r="H43" s="220"/>
      <c r="I43" s="220"/>
      <c r="J43" s="220"/>
      <c r="K43" s="220"/>
      <c r="L43" s="220"/>
      <c r="M43" s="220"/>
      <c r="N43" s="220"/>
    </row>
    <row r="44" spans="1:14" x14ac:dyDescent="0.35">
      <c r="A44" s="344"/>
      <c r="B44" s="343" t="s">
        <v>1022</v>
      </c>
      <c r="C44" s="219"/>
      <c r="D44" s="220"/>
      <c r="E44" s="220"/>
      <c r="F44" s="220"/>
      <c r="G44" s="220"/>
      <c r="H44" s="220"/>
      <c r="I44" s="220"/>
      <c r="J44" s="220"/>
      <c r="K44" s="220"/>
      <c r="L44" s="220"/>
      <c r="M44" s="220"/>
      <c r="N44" s="220"/>
    </row>
    <row r="45" spans="1:14" x14ac:dyDescent="0.35">
      <c r="A45" s="344"/>
      <c r="B45" s="345" t="s">
        <v>1023</v>
      </c>
      <c r="C45" s="219"/>
      <c r="D45" s="220"/>
      <c r="E45" s="220"/>
      <c r="F45" s="220"/>
      <c r="G45" s="220"/>
      <c r="H45" s="220"/>
      <c r="I45" s="220"/>
      <c r="J45" s="220"/>
      <c r="K45" s="220"/>
      <c r="L45" s="220"/>
      <c r="M45" s="220"/>
      <c r="N45" s="220"/>
    </row>
    <row r="46" spans="1:14" x14ac:dyDescent="0.35">
      <c r="A46" s="344"/>
      <c r="B46" s="345" t="s">
        <v>1024</v>
      </c>
      <c r="C46" s="219"/>
      <c r="D46" s="220"/>
      <c r="E46" s="220"/>
      <c r="F46" s="220"/>
      <c r="G46" s="220"/>
      <c r="H46" s="220"/>
      <c r="I46" s="220"/>
      <c r="J46" s="220"/>
      <c r="K46" s="220"/>
      <c r="L46" s="220"/>
      <c r="M46" s="220"/>
      <c r="N46" s="220"/>
    </row>
    <row r="47" spans="1:14" x14ac:dyDescent="0.35">
      <c r="A47" s="344"/>
      <c r="B47" s="345" t="s">
        <v>1025</v>
      </c>
      <c r="C47" s="219"/>
      <c r="D47" s="220"/>
      <c r="E47" s="220"/>
      <c r="F47" s="220"/>
      <c r="G47" s="220"/>
      <c r="H47" s="220"/>
      <c r="I47" s="220"/>
      <c r="J47" s="220"/>
      <c r="K47" s="220"/>
      <c r="L47" s="220"/>
      <c r="M47" s="220"/>
      <c r="N47" s="220"/>
    </row>
    <row r="48" spans="1:14" x14ac:dyDescent="0.35">
      <c r="A48" s="346"/>
      <c r="B48" s="343" t="s">
        <v>1026</v>
      </c>
      <c r="C48" s="219"/>
      <c r="D48" s="220"/>
      <c r="E48" s="220"/>
      <c r="F48" s="220"/>
      <c r="G48" s="220"/>
      <c r="H48" s="220"/>
      <c r="I48" s="220"/>
      <c r="J48" s="220"/>
      <c r="K48" s="220"/>
      <c r="L48" s="220"/>
      <c r="M48" s="220"/>
      <c r="N48" s="220"/>
    </row>
    <row r="49" spans="1:14" x14ac:dyDescent="0.35">
      <c r="A49" s="1223" t="s">
        <v>1027</v>
      </c>
      <c r="B49" s="1224"/>
      <c r="C49" s="220"/>
      <c r="D49" s="220"/>
      <c r="E49" s="220"/>
      <c r="F49" s="220"/>
      <c r="G49" s="220"/>
      <c r="H49" s="220"/>
      <c r="I49" s="220"/>
      <c r="J49" s="220"/>
      <c r="K49" s="220"/>
      <c r="L49" s="220"/>
      <c r="M49" s="220"/>
      <c r="N49" s="220"/>
    </row>
    <row r="50" spans="1:14" x14ac:dyDescent="0.35">
      <c r="A50" s="1219" t="s">
        <v>1028</v>
      </c>
      <c r="B50" s="1220"/>
      <c r="C50" s="220"/>
      <c r="D50" s="220"/>
      <c r="E50" s="220"/>
      <c r="F50" s="220"/>
      <c r="G50" s="347"/>
      <c r="H50" s="220"/>
      <c r="I50" s="347"/>
      <c r="J50" s="220"/>
      <c r="K50" s="220"/>
      <c r="L50" s="220"/>
      <c r="M50" s="220"/>
      <c r="N50" s="220"/>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B7F-4EF2-46DB-A1F9-E5B7854EA901}">
  <sheetPr codeName="Sheet63">
    <pageSetUpPr autoPageBreaks="0" fitToPage="1"/>
  </sheetPr>
  <dimension ref="B2:J23"/>
  <sheetViews>
    <sheetView workbookViewId="0"/>
  </sheetViews>
  <sheetFormatPr defaultColWidth="9.1796875" defaultRowHeight="14.5" x14ac:dyDescent="0.35"/>
  <cols>
    <col min="1" max="1" width="9.1796875" style="1"/>
    <col min="2" max="2" width="6.54296875" style="1" customWidth="1"/>
    <col min="3" max="3" width="47" style="1" customWidth="1"/>
    <col min="4" max="4" width="31" style="1" customWidth="1"/>
    <col min="5" max="8" width="23.453125" style="1" customWidth="1"/>
    <col min="9" max="16384" width="9.1796875" style="1"/>
  </cols>
  <sheetData>
    <row r="2" spans="2:10" ht="21" x14ac:dyDescent="0.5">
      <c r="B2" s="350" t="s">
        <v>979</v>
      </c>
      <c r="C2" s="351"/>
      <c r="D2" s="351"/>
      <c r="E2" s="352"/>
      <c r="F2" s="352"/>
      <c r="G2" s="352"/>
      <c r="H2" s="352"/>
      <c r="I2" s="352"/>
    </row>
    <row r="4" spans="2:10" x14ac:dyDescent="0.35">
      <c r="B4" s="353"/>
      <c r="C4" s="353"/>
      <c r="D4" s="353"/>
      <c r="E4" s="353"/>
      <c r="F4" s="353"/>
    </row>
    <row r="5" spans="2:10" x14ac:dyDescent="0.35">
      <c r="B5" s="12"/>
      <c r="C5" s="12"/>
      <c r="D5" s="12"/>
      <c r="E5" s="354"/>
      <c r="F5" s="354"/>
      <c r="J5" s="12"/>
    </row>
    <row r="6" spans="2:10" ht="50" x14ac:dyDescent="0.35">
      <c r="B6" s="355"/>
      <c r="C6" s="356"/>
      <c r="D6" s="357" t="s">
        <v>1030</v>
      </c>
      <c r="E6" s="358" t="s">
        <v>1031</v>
      </c>
      <c r="F6" s="358" t="s">
        <v>1032</v>
      </c>
      <c r="G6" s="358" t="s">
        <v>1033</v>
      </c>
      <c r="H6" s="358" t="s">
        <v>1034</v>
      </c>
    </row>
    <row r="7" spans="2:10" x14ac:dyDescent="0.35">
      <c r="B7" s="355"/>
      <c r="C7" s="355"/>
      <c r="D7" s="359" t="s">
        <v>7</v>
      </c>
      <c r="E7" s="360" t="s">
        <v>8</v>
      </c>
      <c r="F7" s="360" t="s">
        <v>9</v>
      </c>
      <c r="G7" s="360" t="s">
        <v>46</v>
      </c>
      <c r="H7" s="360" t="s">
        <v>47</v>
      </c>
    </row>
    <row r="8" spans="2:10" x14ac:dyDescent="0.35">
      <c r="B8" s="361">
        <v>1</v>
      </c>
      <c r="C8" s="361" t="s">
        <v>1035</v>
      </c>
      <c r="D8" s="362"/>
      <c r="E8" s="362"/>
      <c r="F8" s="361"/>
      <c r="G8" s="361"/>
      <c r="H8" s="361"/>
    </row>
    <row r="9" spans="2:10" x14ac:dyDescent="0.35">
      <c r="B9" s="361">
        <v>1.1000000000000001</v>
      </c>
      <c r="C9" s="363" t="s">
        <v>1036</v>
      </c>
      <c r="D9" s="364"/>
      <c r="E9" s="361"/>
      <c r="F9" s="361"/>
      <c r="G9" s="361"/>
      <c r="H9" s="361"/>
    </row>
    <row r="10" spans="2:10" x14ac:dyDescent="0.35">
      <c r="B10" s="361">
        <v>1.2</v>
      </c>
      <c r="C10" s="363" t="s">
        <v>1037</v>
      </c>
      <c r="D10" s="364"/>
      <c r="E10" s="361"/>
      <c r="F10" s="361"/>
      <c r="G10" s="361"/>
      <c r="H10" s="361"/>
    </row>
    <row r="11" spans="2:10" x14ac:dyDescent="0.35">
      <c r="B11" s="361">
        <v>2</v>
      </c>
      <c r="C11" s="361" t="s">
        <v>599</v>
      </c>
      <c r="D11" s="361"/>
      <c r="E11" s="361"/>
      <c r="F11" s="361"/>
      <c r="G11" s="361"/>
      <c r="H11" s="361"/>
    </row>
    <row r="12" spans="2:10" x14ac:dyDescent="0.35">
      <c r="B12" s="361">
        <v>3</v>
      </c>
      <c r="C12" s="361" t="s">
        <v>605</v>
      </c>
      <c r="D12" s="361"/>
      <c r="E12" s="361"/>
      <c r="F12" s="361"/>
      <c r="G12" s="361"/>
      <c r="H12" s="361"/>
    </row>
    <row r="13" spans="2:10" ht="25" x14ac:dyDescent="0.35">
      <c r="B13" s="361">
        <v>3.1</v>
      </c>
      <c r="C13" s="363" t="s">
        <v>1038</v>
      </c>
      <c r="D13" s="364"/>
      <c r="E13" s="361"/>
      <c r="F13" s="361"/>
      <c r="G13" s="361"/>
      <c r="H13" s="361"/>
    </row>
    <row r="14" spans="2:10" x14ac:dyDescent="0.35">
      <c r="B14" s="361">
        <v>3.2</v>
      </c>
      <c r="C14" s="363" t="s">
        <v>1039</v>
      </c>
      <c r="D14" s="364"/>
      <c r="E14" s="361"/>
      <c r="F14" s="361"/>
      <c r="G14" s="361"/>
      <c r="H14" s="361"/>
    </row>
    <row r="15" spans="2:10" x14ac:dyDescent="0.35">
      <c r="B15" s="361">
        <v>4</v>
      </c>
      <c r="C15" s="361" t="s">
        <v>748</v>
      </c>
      <c r="D15" s="361"/>
      <c r="E15" s="361"/>
      <c r="F15" s="361"/>
      <c r="G15" s="361"/>
      <c r="H15" s="361"/>
    </row>
    <row r="16" spans="2:10" x14ac:dyDescent="0.35">
      <c r="B16" s="361">
        <v>4.0999999999999996</v>
      </c>
      <c r="C16" s="365" t="s">
        <v>1040</v>
      </c>
      <c r="D16" s="366"/>
      <c r="E16" s="361"/>
      <c r="F16" s="361"/>
      <c r="G16" s="361"/>
      <c r="H16" s="361"/>
    </row>
    <row r="17" spans="2:8" x14ac:dyDescent="0.35">
      <c r="B17" s="361">
        <v>4.2</v>
      </c>
      <c r="C17" s="365" t="s">
        <v>1041</v>
      </c>
      <c r="D17" s="366"/>
      <c r="E17" s="361"/>
      <c r="F17" s="361"/>
      <c r="G17" s="361"/>
      <c r="H17" s="361"/>
    </row>
    <row r="18" spans="2:8" x14ac:dyDescent="0.35">
      <c r="B18" s="361">
        <v>4.3</v>
      </c>
      <c r="C18" s="365" t="s">
        <v>1042</v>
      </c>
      <c r="D18" s="366"/>
      <c r="E18" s="361"/>
      <c r="F18" s="361"/>
      <c r="G18" s="361"/>
      <c r="H18" s="361"/>
    </row>
    <row r="19" spans="2:8" x14ac:dyDescent="0.35">
      <c r="B19" s="361">
        <v>4.4000000000000004</v>
      </c>
      <c r="C19" s="365" t="s">
        <v>1043</v>
      </c>
      <c r="D19" s="366"/>
      <c r="E19" s="361"/>
      <c r="F19" s="361"/>
      <c r="G19" s="361"/>
      <c r="H19" s="361"/>
    </row>
    <row r="20" spans="2:8" x14ac:dyDescent="0.35">
      <c r="B20" s="361">
        <v>4.5</v>
      </c>
      <c r="C20" s="365" t="s">
        <v>1044</v>
      </c>
      <c r="D20" s="366"/>
      <c r="E20" s="361"/>
      <c r="F20" s="361"/>
      <c r="G20" s="361"/>
      <c r="H20" s="361"/>
    </row>
    <row r="21" spans="2:8" x14ac:dyDescent="0.35">
      <c r="B21" s="361">
        <v>5</v>
      </c>
      <c r="C21" s="361" t="s">
        <v>259</v>
      </c>
      <c r="D21" s="361"/>
      <c r="E21" s="361"/>
      <c r="F21" s="361"/>
      <c r="G21" s="361"/>
      <c r="H21" s="361"/>
    </row>
    <row r="22" spans="2:8" x14ac:dyDescent="0.35">
      <c r="B22" s="361">
        <v>6</v>
      </c>
      <c r="C22" s="361" t="s">
        <v>1045</v>
      </c>
      <c r="D22" s="361"/>
      <c r="E22" s="361"/>
      <c r="F22" s="361"/>
      <c r="G22" s="361"/>
      <c r="H22" s="361"/>
    </row>
    <row r="23" spans="2:8" x14ac:dyDescent="0.35">
      <c r="B23" s="361">
        <v>7</v>
      </c>
      <c r="C23" s="367" t="s">
        <v>1046</v>
      </c>
      <c r="D23" s="367"/>
      <c r="E23" s="361"/>
      <c r="F23" s="361"/>
      <c r="G23" s="361"/>
      <c r="H23" s="361"/>
    </row>
  </sheetData>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A2BB-E403-436A-8C82-D94F09EC75D1}">
  <sheetPr codeName="Sheet64">
    <pageSetUpPr autoPageBreaks="0" fitToPage="1"/>
  </sheetPr>
  <dimension ref="C2:K26"/>
  <sheetViews>
    <sheetView workbookViewId="0"/>
  </sheetViews>
  <sheetFormatPr defaultColWidth="9.1796875" defaultRowHeight="14.5" x14ac:dyDescent="0.35"/>
  <cols>
    <col min="1" max="2" width="9.1796875" style="1"/>
    <col min="3" max="3" width="8.453125" style="1" customWidth="1"/>
    <col min="4" max="4" width="51.54296875" style="1" customWidth="1"/>
    <col min="5" max="5" width="31.54296875" style="1" customWidth="1"/>
    <col min="6" max="6" width="30.453125" style="1" bestFit="1" customWidth="1"/>
    <col min="7" max="16384" width="9.1796875" style="1"/>
  </cols>
  <sheetData>
    <row r="2" spans="3:11" ht="21" x14ac:dyDescent="0.5">
      <c r="C2" s="368" t="s">
        <v>980</v>
      </c>
      <c r="D2" s="351"/>
      <c r="E2" s="351"/>
      <c r="F2" s="351"/>
      <c r="G2" s="320"/>
      <c r="H2" s="320"/>
      <c r="I2" s="320"/>
      <c r="J2" s="320"/>
      <c r="K2" s="320"/>
    </row>
    <row r="4" spans="3:11" x14ac:dyDescent="0.35">
      <c r="C4" s="353"/>
      <c r="D4" s="353"/>
      <c r="E4" s="353"/>
      <c r="F4" s="353"/>
    </row>
    <row r="5" spans="3:11" x14ac:dyDescent="0.35">
      <c r="C5" s="276"/>
      <c r="D5" s="276"/>
      <c r="E5" s="354"/>
      <c r="F5" s="354"/>
    </row>
    <row r="6" spans="3:11" ht="33" x14ac:dyDescent="0.35">
      <c r="C6" s="369"/>
      <c r="D6" s="369"/>
      <c r="E6" s="370" t="s">
        <v>1047</v>
      </c>
      <c r="F6" s="370" t="s">
        <v>1048</v>
      </c>
    </row>
    <row r="7" spans="3:11" ht="16.5" x14ac:dyDescent="0.35">
      <c r="C7" s="1227"/>
      <c r="D7" s="1227"/>
      <c r="E7" s="371" t="s">
        <v>7</v>
      </c>
      <c r="F7" s="371" t="s">
        <v>8</v>
      </c>
    </row>
    <row r="8" spans="3:11" ht="16.5" x14ac:dyDescent="0.35">
      <c r="C8" s="372">
        <v>1</v>
      </c>
      <c r="D8" s="373" t="s">
        <v>1049</v>
      </c>
      <c r="E8" s="374"/>
      <c r="F8" s="374"/>
    </row>
    <row r="9" spans="3:11" ht="16.5" x14ac:dyDescent="0.35">
      <c r="C9" s="372">
        <v>2</v>
      </c>
      <c r="D9" s="372" t="s">
        <v>1050</v>
      </c>
      <c r="E9" s="372"/>
      <c r="F9" s="372"/>
    </row>
    <row r="10" spans="3:11" ht="16.5" x14ac:dyDescent="0.35">
      <c r="C10" s="372">
        <v>3</v>
      </c>
      <c r="D10" s="372" t="s">
        <v>599</v>
      </c>
      <c r="E10" s="372"/>
      <c r="F10" s="372"/>
    </row>
    <row r="11" spans="3:11" ht="16.5" x14ac:dyDescent="0.35">
      <c r="C11" s="372">
        <v>4</v>
      </c>
      <c r="D11" s="372" t="s">
        <v>1051</v>
      </c>
      <c r="E11" s="372"/>
      <c r="F11" s="372"/>
    </row>
    <row r="12" spans="3:11" ht="16.5" x14ac:dyDescent="0.35">
      <c r="C12" s="375">
        <v>4.0999999999999996</v>
      </c>
      <c r="D12" s="376" t="s">
        <v>1052</v>
      </c>
      <c r="E12" s="372"/>
      <c r="F12" s="372"/>
    </row>
    <row r="13" spans="3:11" ht="16.5" x14ac:dyDescent="0.35">
      <c r="C13" s="375">
        <v>4.2</v>
      </c>
      <c r="D13" s="376" t="s">
        <v>1053</v>
      </c>
      <c r="E13" s="372"/>
      <c r="F13" s="372"/>
    </row>
    <row r="14" spans="3:11" ht="16.5" x14ac:dyDescent="0.35">
      <c r="C14" s="372">
        <v>5</v>
      </c>
      <c r="D14" s="373" t="s">
        <v>1054</v>
      </c>
      <c r="E14" s="374"/>
      <c r="F14" s="374"/>
    </row>
    <row r="15" spans="3:11" ht="16.5" x14ac:dyDescent="0.35">
      <c r="C15" s="372">
        <v>6</v>
      </c>
      <c r="D15" s="372" t="s">
        <v>1050</v>
      </c>
      <c r="E15" s="372"/>
      <c r="F15" s="372"/>
    </row>
    <row r="16" spans="3:11" ht="16.5" x14ac:dyDescent="0.35">
      <c r="C16" s="372">
        <v>7</v>
      </c>
      <c r="D16" s="372" t="s">
        <v>599</v>
      </c>
      <c r="E16" s="372"/>
      <c r="F16" s="372"/>
    </row>
    <row r="17" spans="3:6" ht="16.5" x14ac:dyDescent="0.35">
      <c r="C17" s="372">
        <v>8</v>
      </c>
      <c r="D17" s="372" t="s">
        <v>1051</v>
      </c>
      <c r="E17" s="372"/>
      <c r="F17" s="372" t="s">
        <v>1055</v>
      </c>
    </row>
    <row r="18" spans="3:6" ht="17.5" x14ac:dyDescent="0.35">
      <c r="C18" s="377">
        <v>8.1</v>
      </c>
      <c r="D18" s="376" t="s">
        <v>1052</v>
      </c>
      <c r="E18" s="372"/>
      <c r="F18" s="372"/>
    </row>
    <row r="19" spans="3:6" ht="17.5" x14ac:dyDescent="0.35">
      <c r="C19" s="378">
        <v>8.1999999999999993</v>
      </c>
      <c r="D19" s="375" t="s">
        <v>1053</v>
      </c>
      <c r="E19" s="372"/>
      <c r="F19" s="372"/>
    </row>
    <row r="20" spans="3:6" ht="17.5" x14ac:dyDescent="0.35">
      <c r="C20" s="377">
        <v>9</v>
      </c>
      <c r="D20" s="372" t="s">
        <v>748</v>
      </c>
      <c r="E20" s="372"/>
      <c r="F20" s="372"/>
    </row>
    <row r="21" spans="3:6" ht="33" x14ac:dyDescent="0.35">
      <c r="C21" s="377">
        <v>9.1</v>
      </c>
      <c r="D21" s="375" t="s">
        <v>1056</v>
      </c>
      <c r="E21" s="372"/>
      <c r="F21" s="372"/>
    </row>
    <row r="22" spans="3:6" ht="33" x14ac:dyDescent="0.35">
      <c r="C22" s="377">
        <v>9.1999999999999993</v>
      </c>
      <c r="D22" s="375" t="s">
        <v>1057</v>
      </c>
      <c r="E22" s="372"/>
      <c r="F22" s="372"/>
    </row>
    <row r="23" spans="3:6" ht="17.5" x14ac:dyDescent="0.35">
      <c r="C23" s="377">
        <v>9.3000000000000007</v>
      </c>
      <c r="D23" s="375" t="s">
        <v>1042</v>
      </c>
      <c r="E23" s="372"/>
      <c r="F23" s="372"/>
    </row>
    <row r="24" spans="3:6" ht="17.5" x14ac:dyDescent="0.35">
      <c r="C24" s="377">
        <v>9.4</v>
      </c>
      <c r="D24" s="375" t="s">
        <v>1058</v>
      </c>
      <c r="E24" s="372"/>
      <c r="F24" s="372"/>
    </row>
    <row r="25" spans="3:6" ht="17.5" x14ac:dyDescent="0.35">
      <c r="C25" s="377">
        <v>9.5</v>
      </c>
      <c r="D25" s="375" t="s">
        <v>1059</v>
      </c>
      <c r="E25" s="372"/>
      <c r="F25" s="372"/>
    </row>
    <row r="26" spans="3:6" s="12" customFormat="1" ht="39.75" customHeight="1" x14ac:dyDescent="0.35">
      <c r="C26" s="372">
        <v>10</v>
      </c>
      <c r="D26" s="373" t="s">
        <v>1060</v>
      </c>
      <c r="E26" s="374"/>
      <c r="F26" s="374"/>
    </row>
  </sheetData>
  <mergeCells count="1">
    <mergeCell ref="C7:D7"/>
  </mergeCell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5172-885C-4733-972F-DD530FDB847C}">
  <sheetPr codeName="Sheet65">
    <pageSetUpPr fitToPage="1"/>
  </sheetPr>
  <dimension ref="A1:P36"/>
  <sheetViews>
    <sheetView workbookViewId="0"/>
  </sheetViews>
  <sheetFormatPr defaultColWidth="9.1796875" defaultRowHeight="14.5" x14ac:dyDescent="0.35"/>
  <cols>
    <col min="1" max="1" width="5.453125" style="1" customWidth="1"/>
    <col min="2" max="2" width="40.453125" style="1" customWidth="1"/>
    <col min="3" max="3" width="26.54296875" style="1" customWidth="1"/>
    <col min="4" max="12" width="12.453125" style="1" customWidth="1"/>
    <col min="13" max="14" width="13.54296875" style="1" customWidth="1"/>
    <col min="15" max="16" width="35.54296875" style="1" customWidth="1"/>
    <col min="17" max="16384" width="9.1796875" style="1"/>
  </cols>
  <sheetData>
    <row r="1" spans="1:16" ht="20" x14ac:dyDescent="0.4">
      <c r="A1" s="368" t="s">
        <v>981</v>
      </c>
    </row>
    <row r="4" spans="1:16" x14ac:dyDescent="0.35">
      <c r="B4" s="379"/>
    </row>
    <row r="5" spans="1:16" ht="17.25" customHeight="1" x14ac:dyDescent="0.35">
      <c r="A5" s="1247" t="s">
        <v>995</v>
      </c>
      <c r="B5" s="1248"/>
      <c r="C5" s="1233" t="s">
        <v>1061</v>
      </c>
      <c r="D5" s="1228" t="s">
        <v>1062</v>
      </c>
      <c r="E5" s="1246"/>
      <c r="F5" s="1246"/>
      <c r="G5" s="1246"/>
      <c r="H5" s="1246"/>
      <c r="I5" s="1246"/>
      <c r="J5" s="1246"/>
      <c r="K5" s="1246"/>
      <c r="L5" s="1246"/>
      <c r="M5" s="1246"/>
      <c r="N5" s="1229"/>
      <c r="O5" s="1228" t="s">
        <v>1063</v>
      </c>
      <c r="P5" s="1229"/>
    </row>
    <row r="6" spans="1:16" ht="24.75" customHeight="1" x14ac:dyDescent="0.35">
      <c r="A6" s="1249"/>
      <c r="B6" s="1250"/>
      <c r="C6" s="1234"/>
      <c r="D6" s="1230" t="s">
        <v>1064</v>
      </c>
      <c r="E6" s="1231"/>
      <c r="F6" s="1231"/>
      <c r="G6" s="1231"/>
      <c r="H6" s="1231"/>
      <c r="I6" s="1231"/>
      <c r="J6" s="1231"/>
      <c r="K6" s="1231"/>
      <c r="L6" s="1232"/>
      <c r="M6" s="1230" t="s">
        <v>1065</v>
      </c>
      <c r="N6" s="1232"/>
      <c r="O6" s="1233" t="s">
        <v>1066</v>
      </c>
      <c r="P6" s="1236" t="s">
        <v>1067</v>
      </c>
    </row>
    <row r="7" spans="1:16" x14ac:dyDescent="0.35">
      <c r="A7" s="1249"/>
      <c r="B7" s="1250"/>
      <c r="C7" s="1234"/>
      <c r="D7" s="1233" t="s">
        <v>1068</v>
      </c>
      <c r="E7" s="1239" t="s">
        <v>1069</v>
      </c>
      <c r="F7" s="380"/>
      <c r="G7" s="380"/>
      <c r="H7" s="380"/>
      <c r="I7" s="1239" t="s">
        <v>1070</v>
      </c>
      <c r="J7" s="380"/>
      <c r="K7" s="380"/>
      <c r="L7" s="380"/>
      <c r="M7" s="1233" t="s">
        <v>1071</v>
      </c>
      <c r="N7" s="1233" t="s">
        <v>1072</v>
      </c>
      <c r="O7" s="1234"/>
      <c r="P7" s="1237"/>
    </row>
    <row r="8" spans="1:16" ht="78.75" customHeight="1" x14ac:dyDescent="0.35">
      <c r="A8" s="1249"/>
      <c r="B8" s="1250"/>
      <c r="C8" s="381"/>
      <c r="D8" s="1235"/>
      <c r="E8" s="1235"/>
      <c r="F8" s="382" t="s">
        <v>1073</v>
      </c>
      <c r="G8" s="382" t="s">
        <v>1074</v>
      </c>
      <c r="H8" s="382" t="s">
        <v>1075</v>
      </c>
      <c r="I8" s="1235"/>
      <c r="J8" s="382" t="s">
        <v>1076</v>
      </c>
      <c r="K8" s="382" t="s">
        <v>1077</v>
      </c>
      <c r="L8" s="382" t="s">
        <v>1078</v>
      </c>
      <c r="M8" s="1235"/>
      <c r="N8" s="1235"/>
      <c r="O8" s="1235"/>
      <c r="P8" s="1238"/>
    </row>
    <row r="9" spans="1:16" x14ac:dyDescent="0.35">
      <c r="A9" s="1251"/>
      <c r="B9" s="1252"/>
      <c r="C9" s="383" t="s">
        <v>7</v>
      </c>
      <c r="D9" s="383" t="s">
        <v>8</v>
      </c>
      <c r="E9" s="383" t="s">
        <v>9</v>
      </c>
      <c r="F9" s="383" t="s">
        <v>46</v>
      </c>
      <c r="G9" s="383" t="s">
        <v>47</v>
      </c>
      <c r="H9" s="383" t="s">
        <v>156</v>
      </c>
      <c r="I9" s="383" t="s">
        <v>157</v>
      </c>
      <c r="J9" s="383" t="s">
        <v>158</v>
      </c>
      <c r="K9" s="383" t="s">
        <v>159</v>
      </c>
      <c r="L9" s="383" t="s">
        <v>160</v>
      </c>
      <c r="M9" s="383" t="s">
        <v>161</v>
      </c>
      <c r="N9" s="383" t="s">
        <v>162</v>
      </c>
      <c r="O9" s="383" t="s">
        <v>163</v>
      </c>
      <c r="P9" s="383" t="s">
        <v>758</v>
      </c>
    </row>
    <row r="10" spans="1:16" x14ac:dyDescent="0.35">
      <c r="A10" s="27">
        <v>1</v>
      </c>
      <c r="B10" s="384" t="s">
        <v>1050</v>
      </c>
      <c r="C10" s="27"/>
      <c r="D10" s="385"/>
      <c r="E10" s="385"/>
      <c r="F10" s="385"/>
      <c r="G10" s="385"/>
      <c r="H10" s="385"/>
      <c r="I10" s="385"/>
      <c r="J10" s="385"/>
      <c r="K10" s="385"/>
      <c r="L10" s="385"/>
      <c r="M10" s="385"/>
      <c r="N10" s="386"/>
      <c r="O10" s="27"/>
      <c r="P10" s="27"/>
    </row>
    <row r="11" spans="1:16" x14ac:dyDescent="0.35">
      <c r="A11" s="27">
        <v>2</v>
      </c>
      <c r="B11" s="384" t="s">
        <v>599</v>
      </c>
      <c r="C11" s="27"/>
      <c r="D11" s="27"/>
      <c r="E11" s="27"/>
      <c r="F11" s="27"/>
      <c r="G11" s="27"/>
      <c r="H11" s="27"/>
      <c r="I11" s="27"/>
      <c r="J11" s="27"/>
      <c r="K11" s="27"/>
      <c r="L11" s="27"/>
      <c r="M11" s="27"/>
      <c r="N11" s="184"/>
      <c r="O11" s="27"/>
      <c r="P11" s="27"/>
    </row>
    <row r="12" spans="1:16" x14ac:dyDescent="0.35">
      <c r="A12" s="27">
        <v>3</v>
      </c>
      <c r="B12" s="384" t="s">
        <v>605</v>
      </c>
      <c r="C12" s="27"/>
      <c r="D12" s="27"/>
      <c r="E12" s="27"/>
      <c r="F12" s="27"/>
      <c r="G12" s="27"/>
      <c r="H12" s="27"/>
      <c r="I12" s="27"/>
      <c r="J12" s="27"/>
      <c r="K12" s="27"/>
      <c r="L12" s="27"/>
      <c r="M12" s="27"/>
      <c r="N12" s="184"/>
      <c r="O12" s="27"/>
      <c r="P12" s="27"/>
    </row>
    <row r="13" spans="1:16" x14ac:dyDescent="0.35">
      <c r="A13" s="387">
        <v>3.1</v>
      </c>
      <c r="B13" s="388" t="s">
        <v>1079</v>
      </c>
      <c r="C13" s="27"/>
      <c r="D13" s="27"/>
      <c r="E13" s="27"/>
      <c r="F13" s="27"/>
      <c r="G13" s="27"/>
      <c r="H13" s="27"/>
      <c r="I13" s="27"/>
      <c r="J13" s="27"/>
      <c r="K13" s="27"/>
      <c r="L13" s="27"/>
      <c r="M13" s="27"/>
      <c r="N13" s="184"/>
      <c r="O13" s="27"/>
      <c r="P13" s="27"/>
    </row>
    <row r="14" spans="1:16" x14ac:dyDescent="0.35">
      <c r="A14" s="387">
        <v>3.2</v>
      </c>
      <c r="B14" s="388" t="s">
        <v>1080</v>
      </c>
      <c r="C14" s="27"/>
      <c r="D14" s="27"/>
      <c r="E14" s="27"/>
      <c r="F14" s="27"/>
      <c r="G14" s="27"/>
      <c r="H14" s="27"/>
      <c r="I14" s="27"/>
      <c r="J14" s="27"/>
      <c r="K14" s="27"/>
      <c r="L14" s="27"/>
      <c r="M14" s="27"/>
      <c r="N14" s="184"/>
      <c r="O14" s="27"/>
      <c r="P14" s="27"/>
    </row>
    <row r="15" spans="1:16" x14ac:dyDescent="0.35">
      <c r="A15" s="387">
        <v>3.3</v>
      </c>
      <c r="B15" s="388" t="s">
        <v>1081</v>
      </c>
      <c r="C15" s="27"/>
      <c r="D15" s="27"/>
      <c r="E15" s="27"/>
      <c r="F15" s="27"/>
      <c r="G15" s="27"/>
      <c r="H15" s="27"/>
      <c r="I15" s="27"/>
      <c r="J15" s="27"/>
      <c r="K15" s="27"/>
      <c r="L15" s="27"/>
      <c r="M15" s="27"/>
      <c r="N15" s="184"/>
      <c r="O15" s="27"/>
      <c r="P15" s="27"/>
    </row>
    <row r="16" spans="1:16" x14ac:dyDescent="0.35">
      <c r="A16" s="27">
        <v>4</v>
      </c>
      <c r="B16" s="384" t="s">
        <v>748</v>
      </c>
      <c r="C16" s="27"/>
      <c r="D16" s="27"/>
      <c r="E16" s="27"/>
      <c r="F16" s="27"/>
      <c r="G16" s="27"/>
      <c r="H16" s="27"/>
      <c r="I16" s="27"/>
      <c r="J16" s="27"/>
      <c r="K16" s="27"/>
      <c r="L16" s="27"/>
      <c r="M16" s="27"/>
      <c r="N16" s="184"/>
      <c r="O16" s="27"/>
      <c r="P16" s="27"/>
    </row>
    <row r="17" spans="1:16" x14ac:dyDescent="0.35">
      <c r="A17" s="387">
        <v>4.0999999999999996</v>
      </c>
      <c r="B17" s="388" t="s">
        <v>1082</v>
      </c>
      <c r="C17" s="27"/>
      <c r="D17" s="27"/>
      <c r="E17" s="27"/>
      <c r="F17" s="27"/>
      <c r="G17" s="27"/>
      <c r="H17" s="27"/>
      <c r="I17" s="27"/>
      <c r="J17" s="27"/>
      <c r="K17" s="27"/>
      <c r="L17" s="27"/>
      <c r="M17" s="27"/>
      <c r="N17" s="184"/>
      <c r="O17" s="27"/>
      <c r="P17" s="27"/>
    </row>
    <row r="18" spans="1:16" x14ac:dyDescent="0.35">
      <c r="A18" s="387">
        <v>4.2</v>
      </c>
      <c r="B18" s="388" t="s">
        <v>1083</v>
      </c>
      <c r="C18" s="27"/>
      <c r="D18" s="27"/>
      <c r="E18" s="27"/>
      <c r="F18" s="27"/>
      <c r="G18" s="27"/>
      <c r="H18" s="27"/>
      <c r="I18" s="27"/>
      <c r="J18" s="27"/>
      <c r="K18" s="27"/>
      <c r="L18" s="27"/>
      <c r="M18" s="27"/>
      <c r="N18" s="184"/>
      <c r="O18" s="27"/>
      <c r="P18" s="27"/>
    </row>
    <row r="19" spans="1:16" x14ac:dyDescent="0.35">
      <c r="A19" s="387">
        <v>4.3</v>
      </c>
      <c r="B19" s="388" t="s">
        <v>1084</v>
      </c>
      <c r="C19" s="27"/>
      <c r="D19" s="27"/>
      <c r="E19" s="27"/>
      <c r="F19" s="27"/>
      <c r="G19" s="27"/>
      <c r="H19" s="27"/>
      <c r="I19" s="27"/>
      <c r="J19" s="27"/>
      <c r="K19" s="27"/>
      <c r="L19" s="27"/>
      <c r="M19" s="27"/>
      <c r="N19" s="184"/>
      <c r="O19" s="27"/>
      <c r="P19" s="27"/>
    </row>
    <row r="20" spans="1:16" x14ac:dyDescent="0.35">
      <c r="A20" s="387">
        <v>4.4000000000000004</v>
      </c>
      <c r="B20" s="388" t="s">
        <v>1085</v>
      </c>
      <c r="C20" s="27"/>
      <c r="D20" s="27"/>
      <c r="E20" s="27"/>
      <c r="F20" s="27"/>
      <c r="G20" s="27"/>
      <c r="H20" s="27"/>
      <c r="I20" s="27"/>
      <c r="J20" s="27"/>
      <c r="K20" s="27"/>
      <c r="L20" s="27"/>
      <c r="M20" s="27"/>
      <c r="N20" s="184"/>
      <c r="O20" s="27"/>
      <c r="P20" s="27"/>
    </row>
    <row r="21" spans="1:16" x14ac:dyDescent="0.35">
      <c r="A21" s="387">
        <v>4.5</v>
      </c>
      <c r="B21" s="388" t="s">
        <v>1086</v>
      </c>
      <c r="C21" s="27"/>
      <c r="D21" s="27"/>
      <c r="E21" s="27"/>
      <c r="F21" s="27"/>
      <c r="G21" s="27"/>
      <c r="H21" s="27"/>
      <c r="I21" s="27"/>
      <c r="J21" s="27"/>
      <c r="K21" s="27"/>
      <c r="L21" s="27"/>
      <c r="M21" s="27"/>
      <c r="N21" s="184"/>
      <c r="O21" s="27"/>
      <c r="P21" s="27"/>
    </row>
    <row r="22" spans="1:16" x14ac:dyDescent="0.35">
      <c r="A22" s="27">
        <v>5</v>
      </c>
      <c r="B22" s="384" t="s">
        <v>45</v>
      </c>
      <c r="C22" s="27"/>
      <c r="D22" s="27"/>
      <c r="E22" s="27"/>
      <c r="F22" s="27"/>
      <c r="G22" s="27"/>
      <c r="H22" s="27"/>
      <c r="I22" s="27"/>
      <c r="J22" s="27"/>
      <c r="K22" s="27"/>
      <c r="L22" s="27"/>
      <c r="M22" s="27"/>
      <c r="N22" s="184"/>
      <c r="O22" s="27"/>
      <c r="P22" s="27"/>
    </row>
    <row r="25" spans="1:16" ht="17.25" customHeight="1" x14ac:dyDescent="0.35">
      <c r="A25" s="1240" t="s">
        <v>1029</v>
      </c>
      <c r="B25" s="1241"/>
      <c r="C25" s="1233" t="s">
        <v>1061</v>
      </c>
      <c r="D25" s="1228" t="s">
        <v>1062</v>
      </c>
      <c r="E25" s="1246"/>
      <c r="F25" s="1246"/>
      <c r="G25" s="1246"/>
      <c r="H25" s="1246"/>
      <c r="I25" s="1246"/>
      <c r="J25" s="1246"/>
      <c r="K25" s="1246"/>
      <c r="L25" s="1246"/>
      <c r="M25" s="1246"/>
      <c r="N25" s="1229"/>
      <c r="O25" s="1228" t="s">
        <v>1063</v>
      </c>
      <c r="P25" s="1229"/>
    </row>
    <row r="26" spans="1:16" ht="21" customHeight="1" x14ac:dyDescent="0.35">
      <c r="A26" s="1242"/>
      <c r="B26" s="1243"/>
      <c r="C26" s="1234"/>
      <c r="D26" s="1230" t="s">
        <v>1064</v>
      </c>
      <c r="E26" s="1231"/>
      <c r="F26" s="1231"/>
      <c r="G26" s="1231"/>
      <c r="H26" s="1231"/>
      <c r="I26" s="1231"/>
      <c r="J26" s="1231"/>
      <c r="K26" s="1231"/>
      <c r="L26" s="1232"/>
      <c r="M26" s="1230" t="s">
        <v>1065</v>
      </c>
      <c r="N26" s="1232"/>
      <c r="O26" s="1233" t="s">
        <v>1066</v>
      </c>
      <c r="P26" s="1236" t="s">
        <v>1067</v>
      </c>
    </row>
    <row r="27" spans="1:16" x14ac:dyDescent="0.35">
      <c r="A27" s="1242"/>
      <c r="B27" s="1243"/>
      <c r="C27" s="1234"/>
      <c r="D27" s="1233" t="s">
        <v>1068</v>
      </c>
      <c r="E27" s="1239" t="s">
        <v>1069</v>
      </c>
      <c r="F27" s="380"/>
      <c r="G27" s="380"/>
      <c r="H27" s="380"/>
      <c r="I27" s="1239" t="s">
        <v>1070</v>
      </c>
      <c r="J27" s="380"/>
      <c r="K27" s="380"/>
      <c r="L27" s="380"/>
      <c r="M27" s="1233" t="s">
        <v>1071</v>
      </c>
      <c r="N27" s="1233" t="s">
        <v>1072</v>
      </c>
      <c r="O27" s="1234"/>
      <c r="P27" s="1237"/>
    </row>
    <row r="28" spans="1:16" ht="82.5" customHeight="1" x14ac:dyDescent="0.35">
      <c r="A28" s="1242"/>
      <c r="B28" s="1243"/>
      <c r="C28" s="381"/>
      <c r="D28" s="1235"/>
      <c r="E28" s="1235"/>
      <c r="F28" s="382" t="s">
        <v>1073</v>
      </c>
      <c r="G28" s="382" t="s">
        <v>1074</v>
      </c>
      <c r="H28" s="382" t="s">
        <v>1075</v>
      </c>
      <c r="I28" s="1235"/>
      <c r="J28" s="382" t="s">
        <v>1076</v>
      </c>
      <c r="K28" s="382" t="s">
        <v>1077</v>
      </c>
      <c r="L28" s="382" t="s">
        <v>1078</v>
      </c>
      <c r="M28" s="1235"/>
      <c r="N28" s="1235"/>
      <c r="O28" s="1235"/>
      <c r="P28" s="1238"/>
    </row>
    <row r="29" spans="1:16" x14ac:dyDescent="0.35">
      <c r="A29" s="1244"/>
      <c r="B29" s="1245"/>
      <c r="C29" s="389" t="s">
        <v>7</v>
      </c>
      <c r="D29" s="389" t="s">
        <v>8</v>
      </c>
      <c r="E29" s="389" t="s">
        <v>9</v>
      </c>
      <c r="F29" s="389" t="s">
        <v>46</v>
      </c>
      <c r="G29" s="389" t="s">
        <v>47</v>
      </c>
      <c r="H29" s="389" t="s">
        <v>156</v>
      </c>
      <c r="I29" s="389" t="s">
        <v>157</v>
      </c>
      <c r="J29" s="389" t="s">
        <v>158</v>
      </c>
      <c r="K29" s="389" t="s">
        <v>159</v>
      </c>
      <c r="L29" s="389" t="s">
        <v>160</v>
      </c>
      <c r="M29" s="389" t="s">
        <v>161</v>
      </c>
      <c r="N29" s="389" t="s">
        <v>162</v>
      </c>
      <c r="O29" s="389" t="s">
        <v>163</v>
      </c>
      <c r="P29" s="389" t="s">
        <v>758</v>
      </c>
    </row>
    <row r="30" spans="1:16" x14ac:dyDescent="0.35">
      <c r="A30" s="27">
        <v>1</v>
      </c>
      <c r="B30" s="384" t="s">
        <v>1050</v>
      </c>
      <c r="C30" s="27"/>
      <c r="D30" s="385"/>
      <c r="E30" s="385"/>
      <c r="F30" s="385"/>
      <c r="G30" s="385"/>
      <c r="H30" s="385"/>
      <c r="I30" s="385"/>
      <c r="J30" s="385"/>
      <c r="K30" s="385"/>
      <c r="L30" s="385"/>
      <c r="M30" s="385"/>
      <c r="N30" s="386"/>
      <c r="O30" s="27"/>
      <c r="P30" s="27"/>
    </row>
    <row r="31" spans="1:16" x14ac:dyDescent="0.35">
      <c r="A31" s="27">
        <v>2</v>
      </c>
      <c r="B31" s="384" t="s">
        <v>599</v>
      </c>
      <c r="C31" s="27"/>
      <c r="D31" s="27"/>
      <c r="E31" s="27"/>
      <c r="F31" s="27"/>
      <c r="G31" s="27"/>
      <c r="H31" s="27"/>
      <c r="I31" s="27"/>
      <c r="J31" s="27"/>
      <c r="K31" s="27"/>
      <c r="L31" s="27"/>
      <c r="M31" s="27"/>
      <c r="N31" s="184"/>
      <c r="O31" s="27"/>
      <c r="P31" s="27"/>
    </row>
    <row r="32" spans="1:16" x14ac:dyDescent="0.35">
      <c r="A32" s="27">
        <v>3</v>
      </c>
      <c r="B32" s="384" t="s">
        <v>605</v>
      </c>
      <c r="C32" s="27"/>
      <c r="D32" s="27"/>
      <c r="E32" s="27"/>
      <c r="F32" s="27"/>
      <c r="G32" s="27"/>
      <c r="H32" s="27"/>
      <c r="I32" s="27"/>
      <c r="J32" s="27"/>
      <c r="K32" s="27"/>
      <c r="L32" s="27"/>
      <c r="M32" s="27"/>
      <c r="N32" s="184"/>
      <c r="O32" s="27"/>
      <c r="P32" s="27"/>
    </row>
    <row r="33" spans="1:16" x14ac:dyDescent="0.35">
      <c r="A33" s="387">
        <v>3.1</v>
      </c>
      <c r="B33" s="388" t="s">
        <v>1079</v>
      </c>
      <c r="C33" s="27"/>
      <c r="D33" s="27"/>
      <c r="E33" s="27"/>
      <c r="F33" s="27"/>
      <c r="G33" s="27"/>
      <c r="H33" s="27"/>
      <c r="I33" s="27"/>
      <c r="J33" s="27"/>
      <c r="K33" s="27"/>
      <c r="L33" s="27"/>
      <c r="M33" s="27"/>
      <c r="N33" s="184"/>
      <c r="O33" s="27"/>
      <c r="P33" s="27"/>
    </row>
    <row r="34" spans="1:16" x14ac:dyDescent="0.35">
      <c r="A34" s="387">
        <v>3.2</v>
      </c>
      <c r="B34" s="388" t="s">
        <v>1080</v>
      </c>
      <c r="C34" s="27"/>
      <c r="D34" s="27"/>
      <c r="E34" s="27"/>
      <c r="F34" s="27"/>
      <c r="G34" s="27"/>
      <c r="H34" s="27"/>
      <c r="I34" s="27"/>
      <c r="J34" s="27"/>
      <c r="K34" s="27"/>
      <c r="L34" s="27"/>
      <c r="M34" s="27"/>
      <c r="N34" s="184"/>
      <c r="O34" s="27"/>
      <c r="P34" s="27"/>
    </row>
    <row r="35" spans="1:16" x14ac:dyDescent="0.35">
      <c r="A35" s="387">
        <v>3.3</v>
      </c>
      <c r="B35" s="388" t="s">
        <v>1081</v>
      </c>
      <c r="C35" s="27"/>
      <c r="D35" s="27"/>
      <c r="E35" s="27"/>
      <c r="F35" s="27"/>
      <c r="G35" s="27"/>
      <c r="H35" s="27"/>
      <c r="I35" s="27"/>
      <c r="J35" s="27"/>
      <c r="K35" s="27"/>
      <c r="L35" s="27"/>
      <c r="M35" s="27"/>
      <c r="N35" s="184"/>
      <c r="O35" s="27"/>
      <c r="P35" s="27"/>
    </row>
    <row r="36" spans="1:16" x14ac:dyDescent="0.35">
      <c r="A36" s="27">
        <v>4</v>
      </c>
      <c r="B36" s="384" t="s">
        <v>45</v>
      </c>
      <c r="C36" s="27"/>
      <c r="D36" s="27"/>
      <c r="E36" s="27"/>
      <c r="F36" s="27"/>
      <c r="G36" s="27"/>
      <c r="H36" s="27"/>
      <c r="I36" s="27"/>
      <c r="J36" s="27"/>
      <c r="K36" s="27"/>
      <c r="L36" s="27"/>
      <c r="M36" s="27"/>
      <c r="N36" s="184"/>
      <c r="O36" s="27"/>
      <c r="P36" s="27"/>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EDAE-7F13-4FBD-A449-BDA0A8538471}">
  <sheetPr codeName="Sheet66">
    <pageSetUpPr fitToPage="1"/>
  </sheetPr>
  <dimension ref="A1:C15"/>
  <sheetViews>
    <sheetView workbookViewId="0"/>
  </sheetViews>
  <sheetFormatPr defaultColWidth="9.1796875" defaultRowHeight="14.5" x14ac:dyDescent="0.35"/>
  <cols>
    <col min="1" max="1" width="3.54296875" style="1" customWidth="1"/>
    <col min="2" max="2" width="74.453125" style="1" customWidth="1"/>
    <col min="3" max="3" width="43.453125" style="1" customWidth="1"/>
    <col min="4" max="16384" width="9.1796875" style="1"/>
  </cols>
  <sheetData>
    <row r="1" spans="1:3" ht="20" x14ac:dyDescent="0.4">
      <c r="A1" s="338" t="s">
        <v>982</v>
      </c>
      <c r="B1" s="351"/>
      <c r="C1" s="351"/>
    </row>
    <row r="5" spans="1:3" x14ac:dyDescent="0.35">
      <c r="A5" s="390"/>
      <c r="B5" s="390"/>
      <c r="C5" s="75" t="s">
        <v>1087</v>
      </c>
    </row>
    <row r="6" spans="1:3" x14ac:dyDescent="0.35">
      <c r="B6" s="390"/>
      <c r="C6" s="41" t="s">
        <v>7</v>
      </c>
    </row>
    <row r="7" spans="1:3" x14ac:dyDescent="0.35">
      <c r="A7" s="75">
        <v>1</v>
      </c>
      <c r="B7" s="391" t="s">
        <v>1088</v>
      </c>
      <c r="C7" s="27"/>
    </row>
    <row r="8" spans="1:3" x14ac:dyDescent="0.35">
      <c r="A8" s="41">
        <v>2</v>
      </c>
      <c r="B8" s="135" t="s">
        <v>1089</v>
      </c>
      <c r="C8" s="27"/>
    </row>
    <row r="9" spans="1:3" x14ac:dyDescent="0.35">
      <c r="A9" s="41">
        <v>3</v>
      </c>
      <c r="B9" s="135" t="s">
        <v>1090</v>
      </c>
      <c r="C9" s="27"/>
    </row>
    <row r="10" spans="1:3" x14ac:dyDescent="0.35">
      <c r="A10" s="41">
        <v>4</v>
      </c>
      <c r="B10" s="135" t="s">
        <v>1091</v>
      </c>
      <c r="C10" s="27"/>
    </row>
    <row r="11" spans="1:3" x14ac:dyDescent="0.35">
      <c r="A11" s="41">
        <v>5</v>
      </c>
      <c r="B11" s="135" t="s">
        <v>1092</v>
      </c>
      <c r="C11" s="27"/>
    </row>
    <row r="12" spans="1:3" x14ac:dyDescent="0.35">
      <c r="A12" s="41">
        <v>6</v>
      </c>
      <c r="B12" s="135" t="s">
        <v>1093</v>
      </c>
      <c r="C12" s="27"/>
    </row>
    <row r="13" spans="1:3" x14ac:dyDescent="0.35">
      <c r="A13" s="41">
        <v>7</v>
      </c>
      <c r="B13" s="135" t="s">
        <v>1094</v>
      </c>
      <c r="C13" s="27"/>
    </row>
    <row r="14" spans="1:3" x14ac:dyDescent="0.35">
      <c r="A14" s="41">
        <v>8</v>
      </c>
      <c r="B14" s="135" t="s">
        <v>1095</v>
      </c>
      <c r="C14" s="27"/>
    </row>
    <row r="15" spans="1:3" x14ac:dyDescent="0.35">
      <c r="A15" s="75">
        <v>9</v>
      </c>
      <c r="B15" s="391" t="s">
        <v>1096</v>
      </c>
      <c r="C15" s="27"/>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3DBD-313A-4F2C-B733-39C43AB1BF0E}">
  <sheetPr codeName="Sheet67">
    <pageSetUpPr fitToPage="1"/>
  </sheetPr>
  <dimension ref="A4:I50"/>
  <sheetViews>
    <sheetView workbookViewId="0"/>
  </sheetViews>
  <sheetFormatPr defaultColWidth="11.54296875" defaultRowHeight="14.5" x14ac:dyDescent="0.35"/>
  <cols>
    <col min="1" max="1" width="11.54296875" style="1"/>
    <col min="2" max="2" width="25.54296875" style="1" customWidth="1"/>
    <col min="3" max="3" width="31.453125" style="1" customWidth="1"/>
    <col min="4" max="4" width="20.54296875" style="1" customWidth="1"/>
    <col min="5" max="5" width="23.54296875" style="1" customWidth="1"/>
    <col min="6" max="6" width="26.453125" style="1" customWidth="1"/>
    <col min="7" max="7" width="32" style="1" customWidth="1"/>
    <col min="8" max="8" width="26.81640625" style="1" customWidth="1"/>
    <col min="9" max="9" width="16.54296875" style="1" customWidth="1"/>
    <col min="10" max="16384" width="11.54296875" style="1"/>
  </cols>
  <sheetData>
    <row r="4" spans="1:9" ht="18.75" customHeight="1" x14ac:dyDescent="0.45">
      <c r="B4" s="392" t="s">
        <v>983</v>
      </c>
      <c r="C4" s="77"/>
      <c r="D4" s="77"/>
      <c r="E4" s="77"/>
      <c r="F4" s="77"/>
      <c r="G4" s="77"/>
      <c r="H4" s="77"/>
    </row>
    <row r="5" spans="1:9" ht="18.5" x14ac:dyDescent="0.45">
      <c r="B5" s="393"/>
      <c r="C5" s="77"/>
      <c r="D5" s="77"/>
      <c r="E5" s="77"/>
      <c r="F5" s="77"/>
      <c r="G5" s="77"/>
      <c r="H5" s="77"/>
    </row>
    <row r="6" spans="1:9" ht="21" x14ac:dyDescent="0.5">
      <c r="B6" s="394" t="s">
        <v>995</v>
      </c>
      <c r="C6" s="395"/>
      <c r="D6" s="320"/>
      <c r="E6" s="320"/>
      <c r="F6" s="320"/>
      <c r="G6" s="320"/>
      <c r="H6" s="320"/>
    </row>
    <row r="7" spans="1:9" s="395" customFormat="1" ht="15" customHeight="1" x14ac:dyDescent="0.35">
      <c r="A7" s="1"/>
      <c r="B7" s="1258" t="s">
        <v>1097</v>
      </c>
      <c r="C7" s="1258" t="s">
        <v>996</v>
      </c>
      <c r="D7" s="1260" t="s">
        <v>1098</v>
      </c>
      <c r="E7" s="1261"/>
      <c r="F7" s="1258" t="s">
        <v>1099</v>
      </c>
      <c r="G7" s="1256" t="s">
        <v>1100</v>
      </c>
      <c r="H7" s="1258" t="s">
        <v>1101</v>
      </c>
      <c r="I7" s="1256" t="s">
        <v>1102</v>
      </c>
    </row>
    <row r="8" spans="1:9" s="395" customFormat="1" ht="39" x14ac:dyDescent="0.35">
      <c r="A8" s="1"/>
      <c r="B8" s="1259"/>
      <c r="C8" s="1259"/>
      <c r="D8" s="396"/>
      <c r="E8" s="397" t="s">
        <v>1103</v>
      </c>
      <c r="F8" s="1259"/>
      <c r="G8" s="1257" t="s">
        <v>1104</v>
      </c>
      <c r="H8" s="1259"/>
      <c r="I8" s="1257"/>
    </row>
    <row r="9" spans="1:9" x14ac:dyDescent="0.35">
      <c r="B9" s="15" t="s">
        <v>7</v>
      </c>
      <c r="C9" s="15" t="s">
        <v>8</v>
      </c>
      <c r="D9" s="39" t="s">
        <v>9</v>
      </c>
      <c r="E9" s="39" t="s">
        <v>46</v>
      </c>
      <c r="F9" s="39" t="s">
        <v>47</v>
      </c>
      <c r="G9" s="39" t="s">
        <v>156</v>
      </c>
      <c r="H9" s="39" t="s">
        <v>157</v>
      </c>
      <c r="I9" s="39" t="s">
        <v>158</v>
      </c>
    </row>
    <row r="10" spans="1:9" x14ac:dyDescent="0.35">
      <c r="B10" s="1253"/>
      <c r="C10" s="398" t="s">
        <v>1010</v>
      </c>
      <c r="D10" s="220"/>
      <c r="E10" s="27"/>
      <c r="F10" s="27"/>
      <c r="G10" s="27"/>
      <c r="H10" s="27"/>
      <c r="I10" s="27"/>
    </row>
    <row r="11" spans="1:9" x14ac:dyDescent="0.35">
      <c r="B11" s="1254"/>
      <c r="C11" s="399" t="s">
        <v>1011</v>
      </c>
      <c r="D11" s="220"/>
      <c r="E11" s="27"/>
      <c r="F11" s="27"/>
      <c r="G11" s="27"/>
      <c r="H11" s="27"/>
      <c r="I11" s="27"/>
    </row>
    <row r="12" spans="1:9" x14ac:dyDescent="0.35">
      <c r="B12" s="1254"/>
      <c r="C12" s="399" t="s">
        <v>1012</v>
      </c>
      <c r="D12" s="220"/>
      <c r="E12" s="27"/>
      <c r="F12" s="27"/>
      <c r="G12" s="27"/>
      <c r="H12" s="27"/>
      <c r="I12" s="27"/>
    </row>
    <row r="13" spans="1:9" x14ac:dyDescent="0.35">
      <c r="B13" s="1254"/>
      <c r="C13" s="398" t="s">
        <v>1013</v>
      </c>
      <c r="D13" s="220"/>
      <c r="E13" s="27"/>
      <c r="F13" s="27"/>
      <c r="G13" s="27"/>
      <c r="H13" s="27"/>
      <c r="I13" s="27"/>
    </row>
    <row r="14" spans="1:9" x14ac:dyDescent="0.35">
      <c r="B14" s="1254"/>
      <c r="C14" s="398" t="s">
        <v>1014</v>
      </c>
      <c r="D14" s="220"/>
      <c r="E14" s="27"/>
      <c r="F14" s="27"/>
      <c r="G14" s="27"/>
      <c r="H14" s="27"/>
      <c r="I14" s="27"/>
    </row>
    <row r="15" spans="1:9" x14ac:dyDescent="0.35">
      <c r="B15" s="1254"/>
      <c r="C15" s="398" t="s">
        <v>1015</v>
      </c>
      <c r="D15" s="27"/>
      <c r="E15" s="27"/>
      <c r="F15" s="27"/>
      <c r="G15" s="27"/>
      <c r="H15" s="27"/>
      <c r="I15" s="27"/>
    </row>
    <row r="16" spans="1:9" x14ac:dyDescent="0.35">
      <c r="B16" s="1254"/>
      <c r="C16" s="398" t="s">
        <v>1016</v>
      </c>
      <c r="D16" s="27"/>
      <c r="E16" s="27"/>
      <c r="F16" s="27"/>
      <c r="G16" s="27"/>
      <c r="H16" s="27"/>
      <c r="I16" s="27"/>
    </row>
    <row r="17" spans="1:9" x14ac:dyDescent="0.35">
      <c r="B17" s="1254"/>
      <c r="C17" s="399" t="s">
        <v>1017</v>
      </c>
      <c r="D17" s="27"/>
      <c r="E17" s="27"/>
      <c r="F17" s="27"/>
      <c r="G17" s="27"/>
      <c r="H17" s="27"/>
      <c r="I17" s="27"/>
    </row>
    <row r="18" spans="1:9" x14ac:dyDescent="0.35">
      <c r="B18" s="1254"/>
      <c r="C18" s="399" t="s">
        <v>1018</v>
      </c>
      <c r="D18" s="27"/>
      <c r="E18" s="27"/>
      <c r="F18" s="27"/>
      <c r="G18" s="27"/>
      <c r="H18" s="27"/>
      <c r="I18" s="27"/>
    </row>
    <row r="19" spans="1:9" x14ac:dyDescent="0.35">
      <c r="B19" s="1254"/>
      <c r="C19" s="398" t="s">
        <v>1019</v>
      </c>
      <c r="D19" s="27"/>
      <c r="E19" s="27"/>
      <c r="F19" s="27"/>
      <c r="G19" s="27"/>
      <c r="H19" s="27"/>
      <c r="I19" s="27"/>
    </row>
    <row r="20" spans="1:9" x14ac:dyDescent="0.35">
      <c r="B20" s="1254"/>
      <c r="C20" s="399" t="s">
        <v>1020</v>
      </c>
      <c r="D20" s="27"/>
      <c r="E20" s="27"/>
      <c r="F20" s="27"/>
      <c r="G20" s="27"/>
      <c r="H20" s="27"/>
      <c r="I20" s="27"/>
    </row>
    <row r="21" spans="1:9" x14ac:dyDescent="0.35">
      <c r="B21" s="1254"/>
      <c r="C21" s="399" t="s">
        <v>1021</v>
      </c>
      <c r="D21" s="27"/>
      <c r="E21" s="27"/>
      <c r="F21" s="27"/>
      <c r="G21" s="27"/>
      <c r="H21" s="27"/>
      <c r="I21" s="27"/>
    </row>
    <row r="22" spans="1:9" x14ac:dyDescent="0.35">
      <c r="B22" s="1254"/>
      <c r="C22" s="398" t="s">
        <v>1022</v>
      </c>
      <c r="D22" s="27"/>
      <c r="E22" s="27"/>
      <c r="F22" s="27"/>
      <c r="G22" s="27"/>
      <c r="H22" s="27"/>
      <c r="I22" s="27"/>
    </row>
    <row r="23" spans="1:9" x14ac:dyDescent="0.35">
      <c r="B23" s="1254"/>
      <c r="C23" s="399" t="s">
        <v>1023</v>
      </c>
      <c r="D23" s="27"/>
      <c r="E23" s="27"/>
      <c r="F23" s="27"/>
      <c r="G23" s="27"/>
      <c r="H23" s="27"/>
      <c r="I23" s="27"/>
    </row>
    <row r="24" spans="1:9" x14ac:dyDescent="0.35">
      <c r="B24" s="1254"/>
      <c r="C24" s="400" t="s">
        <v>1024</v>
      </c>
      <c r="D24" s="27"/>
      <c r="E24" s="27"/>
      <c r="F24" s="27"/>
      <c r="G24" s="27"/>
      <c r="H24" s="27"/>
      <c r="I24" s="27"/>
    </row>
    <row r="25" spans="1:9" x14ac:dyDescent="0.35">
      <c r="B25" s="1254"/>
      <c r="C25" s="399" t="s">
        <v>1025</v>
      </c>
      <c r="D25" s="27"/>
      <c r="E25" s="27"/>
      <c r="F25" s="27"/>
      <c r="G25" s="27"/>
      <c r="H25" s="27"/>
      <c r="I25" s="27"/>
    </row>
    <row r="26" spans="1:9" x14ac:dyDescent="0.35">
      <c r="B26" s="1255"/>
      <c r="C26" s="398" t="s">
        <v>1026</v>
      </c>
      <c r="D26" s="27"/>
      <c r="E26" s="27"/>
      <c r="F26" s="27"/>
      <c r="G26" s="27"/>
      <c r="H26" s="27"/>
      <c r="I26" s="27"/>
    </row>
    <row r="30" spans="1:9" x14ac:dyDescent="0.35">
      <c r="B30" s="394" t="s">
        <v>1029</v>
      </c>
    </row>
    <row r="31" spans="1:9" s="395" customFormat="1" ht="15" customHeight="1" x14ac:dyDescent="0.35">
      <c r="A31" s="1"/>
      <c r="B31" s="1258" t="s">
        <v>1097</v>
      </c>
      <c r="C31" s="1258" t="s">
        <v>996</v>
      </c>
      <c r="D31" s="1260" t="s">
        <v>1105</v>
      </c>
      <c r="E31" s="1261"/>
      <c r="F31" s="1258" t="s">
        <v>1099</v>
      </c>
      <c r="G31" s="1262" t="s">
        <v>1001</v>
      </c>
      <c r="H31" s="1256" t="s">
        <v>1101</v>
      </c>
      <c r="I31" s="1256" t="s">
        <v>1102</v>
      </c>
    </row>
    <row r="32" spans="1:9" s="395" customFormat="1" ht="39" x14ac:dyDescent="0.35">
      <c r="A32" s="1"/>
      <c r="B32" s="1259"/>
      <c r="C32" s="1259"/>
      <c r="D32" s="396"/>
      <c r="E32" s="397" t="s">
        <v>1103</v>
      </c>
      <c r="F32" s="1259"/>
      <c r="G32" s="1263"/>
      <c r="H32" s="1257"/>
      <c r="I32" s="1257"/>
    </row>
    <row r="33" spans="2:9" x14ac:dyDescent="0.35">
      <c r="B33" s="15" t="s">
        <v>7</v>
      </c>
      <c r="C33" s="15" t="s">
        <v>8</v>
      </c>
      <c r="D33" s="39" t="s">
        <v>9</v>
      </c>
      <c r="E33" s="39" t="s">
        <v>46</v>
      </c>
      <c r="F33" s="39" t="s">
        <v>47</v>
      </c>
      <c r="G33" s="401" t="s">
        <v>156</v>
      </c>
      <c r="H33" s="402" t="s">
        <v>157</v>
      </c>
      <c r="I33" s="402" t="s">
        <v>158</v>
      </c>
    </row>
    <row r="34" spans="2:9" x14ac:dyDescent="0.35">
      <c r="B34" s="1253"/>
      <c r="C34" s="398" t="s">
        <v>1010</v>
      </c>
      <c r="D34" s="220"/>
      <c r="E34" s="27"/>
      <c r="F34" s="27"/>
      <c r="G34" s="27"/>
      <c r="H34" s="27"/>
      <c r="I34" s="27"/>
    </row>
    <row r="35" spans="2:9" x14ac:dyDescent="0.35">
      <c r="B35" s="1254"/>
      <c r="C35" s="399" t="s">
        <v>1011</v>
      </c>
      <c r="D35" s="220"/>
      <c r="E35" s="27"/>
      <c r="F35" s="27"/>
      <c r="G35" s="27"/>
      <c r="H35" s="27"/>
      <c r="I35" s="27"/>
    </row>
    <row r="36" spans="2:9" x14ac:dyDescent="0.35">
      <c r="B36" s="1254"/>
      <c r="C36" s="399" t="s">
        <v>1012</v>
      </c>
      <c r="D36" s="220"/>
      <c r="E36" s="27"/>
      <c r="F36" s="27"/>
      <c r="G36" s="27"/>
      <c r="H36" s="27"/>
      <c r="I36" s="27"/>
    </row>
    <row r="37" spans="2:9" x14ac:dyDescent="0.35">
      <c r="B37" s="1254"/>
      <c r="C37" s="398" t="s">
        <v>1013</v>
      </c>
      <c r="D37" s="220"/>
      <c r="E37" s="27"/>
      <c r="F37" s="27"/>
      <c r="G37" s="27"/>
      <c r="H37" s="27"/>
      <c r="I37" s="27"/>
    </row>
    <row r="38" spans="2:9" x14ac:dyDescent="0.35">
      <c r="B38" s="1254"/>
      <c r="C38" s="398" t="s">
        <v>1014</v>
      </c>
      <c r="D38" s="220"/>
      <c r="E38" s="27"/>
      <c r="F38" s="27"/>
      <c r="G38" s="27"/>
      <c r="H38" s="27"/>
      <c r="I38" s="27"/>
    </row>
    <row r="39" spans="2:9" x14ac:dyDescent="0.35">
      <c r="B39" s="1254"/>
      <c r="C39" s="398" t="s">
        <v>1015</v>
      </c>
      <c r="D39" s="27"/>
      <c r="E39" s="27"/>
      <c r="F39" s="27"/>
      <c r="G39" s="27"/>
      <c r="H39" s="27"/>
      <c r="I39" s="27"/>
    </row>
    <row r="40" spans="2:9" x14ac:dyDescent="0.35">
      <c r="B40" s="1254"/>
      <c r="C40" s="398" t="s">
        <v>1016</v>
      </c>
      <c r="D40" s="27"/>
      <c r="E40" s="27"/>
      <c r="F40" s="27"/>
      <c r="G40" s="27"/>
      <c r="H40" s="27"/>
      <c r="I40" s="27"/>
    </row>
    <row r="41" spans="2:9" x14ac:dyDescent="0.35">
      <c r="B41" s="1254"/>
      <c r="C41" s="399" t="s">
        <v>1017</v>
      </c>
      <c r="D41" s="27"/>
      <c r="E41" s="27"/>
      <c r="F41" s="27"/>
      <c r="G41" s="27"/>
      <c r="H41" s="27"/>
      <c r="I41" s="27"/>
    </row>
    <row r="42" spans="2:9" x14ac:dyDescent="0.35">
      <c r="B42" s="1254"/>
      <c r="C42" s="399" t="s">
        <v>1018</v>
      </c>
      <c r="D42" s="27"/>
      <c r="E42" s="27"/>
      <c r="F42" s="27"/>
      <c r="G42" s="27"/>
      <c r="H42" s="27"/>
      <c r="I42" s="27"/>
    </row>
    <row r="43" spans="2:9" x14ac:dyDescent="0.35">
      <c r="B43" s="1254"/>
      <c r="C43" s="398" t="s">
        <v>1019</v>
      </c>
      <c r="D43" s="27"/>
      <c r="E43" s="27"/>
      <c r="F43" s="27"/>
      <c r="G43" s="27"/>
      <c r="H43" s="27"/>
      <c r="I43" s="27"/>
    </row>
    <row r="44" spans="2:9" x14ac:dyDescent="0.35">
      <c r="B44" s="1254"/>
      <c r="C44" s="399" t="s">
        <v>1020</v>
      </c>
      <c r="D44" s="27"/>
      <c r="E44" s="27"/>
      <c r="F44" s="27"/>
      <c r="G44" s="27"/>
      <c r="H44" s="27"/>
      <c r="I44" s="27"/>
    </row>
    <row r="45" spans="2:9" x14ac:dyDescent="0.35">
      <c r="B45" s="1254"/>
      <c r="C45" s="399" t="s">
        <v>1021</v>
      </c>
      <c r="D45" s="27"/>
      <c r="E45" s="27"/>
      <c r="F45" s="27"/>
      <c r="G45" s="27"/>
      <c r="H45" s="27"/>
      <c r="I45" s="27"/>
    </row>
    <row r="46" spans="2:9" x14ac:dyDescent="0.35">
      <c r="B46" s="1254"/>
      <c r="C46" s="398" t="s">
        <v>1022</v>
      </c>
      <c r="D46" s="27"/>
      <c r="E46" s="27"/>
      <c r="F46" s="27"/>
      <c r="G46" s="27"/>
      <c r="H46" s="27"/>
      <c r="I46" s="27"/>
    </row>
    <row r="47" spans="2:9" x14ac:dyDescent="0.35">
      <c r="B47" s="1254"/>
      <c r="C47" s="399" t="s">
        <v>1023</v>
      </c>
      <c r="D47" s="27"/>
      <c r="E47" s="27"/>
      <c r="F47" s="27"/>
      <c r="G47" s="27"/>
      <c r="H47" s="27"/>
      <c r="I47" s="27"/>
    </row>
    <row r="48" spans="2:9" x14ac:dyDescent="0.35">
      <c r="B48" s="1254"/>
      <c r="C48" s="400" t="s">
        <v>1024</v>
      </c>
      <c r="D48" s="27"/>
      <c r="E48" s="27"/>
      <c r="F48" s="27"/>
      <c r="G48" s="27"/>
      <c r="H48" s="27"/>
      <c r="I48" s="27"/>
    </row>
    <row r="49" spans="2:9" x14ac:dyDescent="0.35">
      <c r="B49" s="1254"/>
      <c r="C49" s="399" t="s">
        <v>1025</v>
      </c>
      <c r="D49" s="27"/>
      <c r="E49" s="27"/>
      <c r="F49" s="27"/>
      <c r="G49" s="27"/>
      <c r="H49" s="27"/>
      <c r="I49" s="27"/>
    </row>
    <row r="50" spans="2:9" x14ac:dyDescent="0.35">
      <c r="B50" s="1255"/>
      <c r="C50" s="398" t="s">
        <v>1026</v>
      </c>
      <c r="D50" s="27"/>
      <c r="E50" s="27"/>
      <c r="F50" s="27"/>
      <c r="G50" s="27"/>
      <c r="H50" s="27"/>
      <c r="I50" s="27"/>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&amp;CEN
Annex XXI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F4EF-FE1B-4560-9D37-DF4A1E4377C8}">
  <sheetPr codeName="Sheet68">
    <pageSetUpPr fitToPage="1"/>
  </sheetPr>
  <dimension ref="A2:I29"/>
  <sheetViews>
    <sheetView workbookViewId="0"/>
  </sheetViews>
  <sheetFormatPr defaultColWidth="11.54296875" defaultRowHeight="14.5" x14ac:dyDescent="0.35"/>
  <cols>
    <col min="1" max="1" width="11.54296875" style="1"/>
    <col min="2" max="2" width="25.54296875" style="1" customWidth="1"/>
    <col min="3" max="3" width="31.453125" style="1" customWidth="1"/>
    <col min="4" max="4" width="21.453125" style="1" customWidth="1"/>
    <col min="5" max="5" width="20.453125" style="1" customWidth="1"/>
    <col min="6" max="6" width="26.453125" style="1" customWidth="1"/>
    <col min="7" max="7" width="32" style="1" customWidth="1"/>
    <col min="8" max="8" width="17.81640625" style="1" customWidth="1"/>
    <col min="9" max="9" width="18.54296875" style="1" customWidth="1"/>
    <col min="10" max="16384" width="11.54296875" style="1"/>
  </cols>
  <sheetData>
    <row r="2" spans="1:9" ht="18.5" x14ac:dyDescent="0.45">
      <c r="B2" s="338" t="s">
        <v>984</v>
      </c>
      <c r="C2" s="77"/>
      <c r="D2" s="77"/>
      <c r="E2" s="77"/>
      <c r="F2" s="77"/>
      <c r="G2" s="77"/>
    </row>
    <row r="3" spans="1:9" ht="21" x14ac:dyDescent="0.5">
      <c r="B3" s="394" t="s">
        <v>995</v>
      </c>
      <c r="C3" s="395"/>
      <c r="D3" s="320"/>
      <c r="E3" s="320"/>
      <c r="F3" s="320"/>
      <c r="G3" s="320"/>
    </row>
    <row r="4" spans="1:9" s="395" customFormat="1" ht="15" customHeight="1" x14ac:dyDescent="0.35">
      <c r="A4" s="1"/>
      <c r="B4" s="1258" t="s">
        <v>1097</v>
      </c>
      <c r="C4" s="1258" t="s">
        <v>996</v>
      </c>
      <c r="D4" s="1258" t="s">
        <v>1106</v>
      </c>
      <c r="E4" s="1260" t="s">
        <v>1098</v>
      </c>
      <c r="F4" s="1261"/>
      <c r="G4" s="1258" t="s">
        <v>1099</v>
      </c>
      <c r="H4" s="1258" t="s">
        <v>1101</v>
      </c>
      <c r="I4" s="1256" t="s">
        <v>1102</v>
      </c>
    </row>
    <row r="5" spans="1:9" s="395" customFormat="1" ht="53.25" customHeight="1" x14ac:dyDescent="0.35">
      <c r="A5" s="1"/>
      <c r="B5" s="1259"/>
      <c r="C5" s="1259"/>
      <c r="D5" s="1259"/>
      <c r="E5" s="396"/>
      <c r="F5" s="397" t="s">
        <v>1103</v>
      </c>
      <c r="G5" s="1259"/>
      <c r="H5" s="1259"/>
      <c r="I5" s="1257"/>
    </row>
    <row r="6" spans="1:9" x14ac:dyDescent="0.35">
      <c r="B6" s="15" t="s">
        <v>7</v>
      </c>
      <c r="C6" s="15" t="s">
        <v>8</v>
      </c>
      <c r="D6" s="15" t="s">
        <v>9</v>
      </c>
      <c r="E6" s="39" t="s">
        <v>46</v>
      </c>
      <c r="F6" s="39" t="s">
        <v>47</v>
      </c>
      <c r="G6" s="39" t="s">
        <v>156</v>
      </c>
      <c r="H6" s="39" t="s">
        <v>157</v>
      </c>
      <c r="I6" s="39" t="s">
        <v>158</v>
      </c>
    </row>
    <row r="7" spans="1:9" x14ac:dyDescent="0.35">
      <c r="B7" s="1253"/>
      <c r="C7" s="398"/>
      <c r="D7" s="398"/>
      <c r="E7" s="220"/>
      <c r="F7" s="27"/>
      <c r="G7" s="27"/>
      <c r="H7" s="27"/>
      <c r="I7" s="27"/>
    </row>
    <row r="8" spans="1:9" x14ac:dyDescent="0.35">
      <c r="B8" s="1254"/>
      <c r="C8" s="399"/>
      <c r="D8" s="399"/>
      <c r="E8" s="220"/>
      <c r="F8" s="27"/>
      <c r="G8" s="27"/>
      <c r="H8" s="27"/>
      <c r="I8" s="27"/>
    </row>
    <row r="9" spans="1:9" x14ac:dyDescent="0.35">
      <c r="B9" s="1254"/>
      <c r="C9" s="399"/>
      <c r="D9" s="399"/>
      <c r="E9" s="220"/>
      <c r="F9" s="27"/>
      <c r="G9" s="27"/>
      <c r="H9" s="27"/>
      <c r="I9" s="27"/>
    </row>
    <row r="10" spans="1:9" x14ac:dyDescent="0.35">
      <c r="B10" s="1254"/>
      <c r="C10" s="398"/>
      <c r="D10" s="398"/>
      <c r="E10" s="220"/>
      <c r="F10" s="27"/>
      <c r="G10" s="27"/>
      <c r="H10" s="27"/>
      <c r="I10" s="27"/>
    </row>
    <row r="11" spans="1:9" x14ac:dyDescent="0.35">
      <c r="B11" s="1254"/>
      <c r="C11" s="398"/>
      <c r="D11" s="398"/>
      <c r="E11" s="220"/>
      <c r="F11" s="27"/>
      <c r="G11" s="27"/>
      <c r="H11" s="27"/>
      <c r="I11" s="27"/>
    </row>
    <row r="12" spans="1:9" x14ac:dyDescent="0.35">
      <c r="B12" s="1254"/>
      <c r="C12" s="398"/>
      <c r="D12" s="398"/>
      <c r="E12" s="27"/>
      <c r="F12" s="27"/>
      <c r="G12" s="27"/>
      <c r="H12" s="27"/>
      <c r="I12" s="27"/>
    </row>
    <row r="13" spans="1:9" x14ac:dyDescent="0.35">
      <c r="B13" s="1254"/>
      <c r="C13" s="398"/>
      <c r="D13" s="398"/>
      <c r="E13" s="27"/>
      <c r="F13" s="27"/>
      <c r="G13" s="27"/>
      <c r="H13" s="27"/>
      <c r="I13" s="27"/>
    </row>
    <row r="14" spans="1:9" x14ac:dyDescent="0.35">
      <c r="B14" s="1255"/>
      <c r="C14" s="399"/>
      <c r="D14" s="399"/>
      <c r="E14" s="27"/>
      <c r="F14" s="27"/>
      <c r="G14" s="27"/>
      <c r="H14" s="27"/>
      <c r="I14" s="27"/>
    </row>
    <row r="18" spans="1:9" x14ac:dyDescent="0.35">
      <c r="B18" s="394" t="s">
        <v>1029</v>
      </c>
    </row>
    <row r="19" spans="1:9" s="395" customFormat="1" ht="15" customHeight="1" x14ac:dyDescent="0.35">
      <c r="A19" s="1"/>
      <c r="B19" s="1258" t="s">
        <v>1097</v>
      </c>
      <c r="C19" s="1258" t="s">
        <v>996</v>
      </c>
      <c r="D19" s="1258" t="s">
        <v>1106</v>
      </c>
      <c r="E19" s="1260" t="s">
        <v>1105</v>
      </c>
      <c r="F19" s="1261"/>
      <c r="G19" s="1258" t="s">
        <v>1099</v>
      </c>
      <c r="H19" s="1258" t="s">
        <v>1101</v>
      </c>
      <c r="I19" s="1256" t="s">
        <v>1102</v>
      </c>
    </row>
    <row r="20" spans="1:9" s="395" customFormat="1" ht="57" customHeight="1" x14ac:dyDescent="0.35">
      <c r="A20" s="1"/>
      <c r="B20" s="1259"/>
      <c r="C20" s="1259"/>
      <c r="D20" s="1259"/>
      <c r="E20" s="396"/>
      <c r="F20" s="397" t="s">
        <v>1103</v>
      </c>
      <c r="G20" s="1259"/>
      <c r="H20" s="1259"/>
      <c r="I20" s="1257"/>
    </row>
    <row r="21" spans="1:9" x14ac:dyDescent="0.35">
      <c r="B21" s="15" t="s">
        <v>7</v>
      </c>
      <c r="C21" s="15" t="s">
        <v>8</v>
      </c>
      <c r="D21" s="15" t="s">
        <v>9</v>
      </c>
      <c r="E21" s="39" t="s">
        <v>46</v>
      </c>
      <c r="F21" s="39" t="s">
        <v>47</v>
      </c>
      <c r="G21" s="39" t="s">
        <v>156</v>
      </c>
      <c r="H21" s="39" t="s">
        <v>157</v>
      </c>
      <c r="I21" s="39" t="s">
        <v>158</v>
      </c>
    </row>
    <row r="22" spans="1:9" x14ac:dyDescent="0.35">
      <c r="B22" s="1253"/>
      <c r="C22" s="398"/>
      <c r="D22" s="398"/>
      <c r="E22" s="220"/>
      <c r="F22" s="27"/>
      <c r="G22" s="27"/>
      <c r="H22" s="27"/>
      <c r="I22" s="27"/>
    </row>
    <row r="23" spans="1:9" x14ac:dyDescent="0.35">
      <c r="B23" s="1254"/>
      <c r="C23" s="399"/>
      <c r="D23" s="399"/>
      <c r="E23" s="220"/>
      <c r="F23" s="27"/>
      <c r="G23" s="27"/>
      <c r="H23" s="27"/>
      <c r="I23" s="27"/>
    </row>
    <row r="24" spans="1:9" x14ac:dyDescent="0.35">
      <c r="B24" s="1254"/>
      <c r="C24" s="399"/>
      <c r="D24" s="399"/>
      <c r="E24" s="220"/>
      <c r="F24" s="27"/>
      <c r="G24" s="27"/>
      <c r="H24" s="27"/>
      <c r="I24" s="27"/>
    </row>
    <row r="25" spans="1:9" x14ac:dyDescent="0.35">
      <c r="B25" s="1254"/>
      <c r="C25" s="398"/>
      <c r="D25" s="398"/>
      <c r="E25" s="220"/>
      <c r="F25" s="27"/>
      <c r="G25" s="27"/>
      <c r="H25" s="27"/>
      <c r="I25" s="27"/>
    </row>
    <row r="26" spans="1:9" x14ac:dyDescent="0.35">
      <c r="B26" s="1254"/>
      <c r="C26" s="398"/>
      <c r="D26" s="398"/>
      <c r="E26" s="220"/>
      <c r="F26" s="27"/>
      <c r="G26" s="27"/>
      <c r="H26" s="27"/>
      <c r="I26" s="27"/>
    </row>
    <row r="27" spans="1:9" x14ac:dyDescent="0.35">
      <c r="B27" s="1254"/>
      <c r="C27" s="398"/>
      <c r="D27" s="398"/>
      <c r="E27" s="27"/>
      <c r="F27" s="27"/>
      <c r="G27" s="27"/>
      <c r="H27" s="27"/>
      <c r="I27" s="27"/>
    </row>
    <row r="28" spans="1:9" x14ac:dyDescent="0.35">
      <c r="B28" s="1254"/>
      <c r="C28" s="398"/>
      <c r="D28" s="398"/>
      <c r="E28" s="27"/>
      <c r="F28" s="27"/>
      <c r="G28" s="27"/>
      <c r="H28" s="27"/>
      <c r="I28" s="27"/>
    </row>
    <row r="29" spans="1:9" x14ac:dyDescent="0.35">
      <c r="B29" s="1255"/>
      <c r="C29" s="399"/>
      <c r="D29" s="399"/>
      <c r="E29" s="27"/>
      <c r="F29" s="27"/>
      <c r="G29" s="27"/>
      <c r="H29" s="27"/>
      <c r="I29" s="27"/>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9B04-371B-438C-A5B6-C4A30C1E920B}">
  <sheetPr codeName="Sheet70">
    <pageSetUpPr fitToPage="1"/>
  </sheetPr>
  <dimension ref="A1:H78"/>
  <sheetViews>
    <sheetView workbookViewId="0"/>
  </sheetViews>
  <sheetFormatPr defaultColWidth="9.1796875" defaultRowHeight="14.5" x14ac:dyDescent="0.35"/>
  <cols>
    <col min="1" max="1" width="14.7265625" style="1" customWidth="1"/>
    <col min="2" max="2" width="16.54296875" style="1" customWidth="1"/>
    <col min="3" max="3" width="16.81640625" style="1" customWidth="1"/>
    <col min="4" max="4" width="17.7265625" style="1" customWidth="1"/>
    <col min="5" max="5" width="16.1796875" style="1" customWidth="1"/>
    <col min="6" max="6" width="23.7265625" style="1" customWidth="1"/>
    <col min="7" max="7" width="17.1796875" style="1" customWidth="1"/>
    <col min="8" max="8" width="18.26953125" style="1" customWidth="1"/>
    <col min="9" max="16384" width="9.1796875" style="1"/>
  </cols>
  <sheetData>
    <row r="1" spans="1:8" ht="21" x14ac:dyDescent="0.5">
      <c r="A1" s="338" t="s">
        <v>1107</v>
      </c>
      <c r="B1" s="351"/>
      <c r="C1" s="351"/>
      <c r="D1" s="351"/>
      <c r="E1" s="351"/>
      <c r="F1" s="351"/>
      <c r="G1" s="320"/>
      <c r="H1" s="320"/>
    </row>
    <row r="3" spans="1:8" x14ac:dyDescent="0.35">
      <c r="A3" s="12" t="s">
        <v>1108</v>
      </c>
    </row>
    <row r="4" spans="1:8" x14ac:dyDescent="0.35">
      <c r="A4" s="1266" t="s">
        <v>1109</v>
      </c>
      <c r="B4" s="1266"/>
      <c r="C4" s="1266"/>
      <c r="D4" s="1266"/>
      <c r="E4" s="1266"/>
      <c r="F4" s="1266"/>
      <c r="G4" s="1266"/>
      <c r="H4" s="1266"/>
    </row>
    <row r="5" spans="1:8" ht="29" x14ac:dyDescent="0.35">
      <c r="A5" s="1267" t="s">
        <v>1110</v>
      </c>
      <c r="B5" s="1267" t="s">
        <v>1111</v>
      </c>
      <c r="C5" s="9" t="s">
        <v>1112</v>
      </c>
      <c r="D5" s="9" t="s">
        <v>1113</v>
      </c>
      <c r="E5" s="216" t="s">
        <v>755</v>
      </c>
      <c r="F5" s="216" t="s">
        <v>106</v>
      </c>
      <c r="G5" s="216" t="s">
        <v>1087</v>
      </c>
      <c r="H5" s="216" t="s">
        <v>1007</v>
      </c>
    </row>
    <row r="6" spans="1:8" x14ac:dyDescent="0.35">
      <c r="A6" s="1268"/>
      <c r="B6" s="1268"/>
      <c r="C6" s="15" t="s">
        <v>7</v>
      </c>
      <c r="D6" s="15" t="s">
        <v>8</v>
      </c>
      <c r="E6" s="15" t="s">
        <v>9</v>
      </c>
      <c r="F6" s="15" t="s">
        <v>46</v>
      </c>
      <c r="G6" s="15" t="s">
        <v>47</v>
      </c>
      <c r="H6" s="15" t="s">
        <v>156</v>
      </c>
    </row>
    <row r="7" spans="1:8" x14ac:dyDescent="0.35">
      <c r="A7" s="1003" t="s">
        <v>1114</v>
      </c>
      <c r="B7" s="220" t="s">
        <v>1115</v>
      </c>
      <c r="C7" s="220"/>
      <c r="D7" s="220"/>
      <c r="E7" s="403">
        <v>0.5</v>
      </c>
      <c r="F7" s="220"/>
      <c r="G7" s="220"/>
      <c r="H7" s="220"/>
    </row>
    <row r="8" spans="1:8" ht="29" x14ac:dyDescent="0.35">
      <c r="A8" s="1003"/>
      <c r="B8" s="220" t="s">
        <v>1116</v>
      </c>
      <c r="C8" s="220"/>
      <c r="D8" s="220"/>
      <c r="E8" s="403">
        <v>0.7</v>
      </c>
      <c r="F8" s="220"/>
      <c r="G8" s="220"/>
      <c r="H8" s="220"/>
    </row>
    <row r="9" spans="1:8" x14ac:dyDescent="0.35">
      <c r="A9" s="1003" t="s">
        <v>1117</v>
      </c>
      <c r="B9" s="220" t="s">
        <v>1115</v>
      </c>
      <c r="C9" s="220"/>
      <c r="D9" s="220"/>
      <c r="E9" s="403">
        <v>0.7</v>
      </c>
      <c r="F9" s="220"/>
      <c r="G9" s="220"/>
      <c r="H9" s="220"/>
    </row>
    <row r="10" spans="1:8" ht="29" x14ac:dyDescent="0.35">
      <c r="A10" s="1003"/>
      <c r="B10" s="220" t="s">
        <v>1116</v>
      </c>
      <c r="C10" s="220"/>
      <c r="D10" s="220"/>
      <c r="E10" s="403">
        <v>0.9</v>
      </c>
      <c r="F10" s="220"/>
      <c r="G10" s="220"/>
      <c r="H10" s="220"/>
    </row>
    <row r="11" spans="1:8" x14ac:dyDescent="0.35">
      <c r="A11" s="1003" t="s">
        <v>1118</v>
      </c>
      <c r="B11" s="220" t="s">
        <v>1115</v>
      </c>
      <c r="C11" s="220"/>
      <c r="D11" s="220"/>
      <c r="E11" s="403">
        <v>1.1499999999999999</v>
      </c>
      <c r="F11" s="220"/>
      <c r="G11" s="220"/>
      <c r="H11" s="220"/>
    </row>
    <row r="12" spans="1:8" ht="29" x14ac:dyDescent="0.35">
      <c r="A12" s="1003"/>
      <c r="B12" s="220" t="s">
        <v>1116</v>
      </c>
      <c r="C12" s="220"/>
      <c r="D12" s="220"/>
      <c r="E12" s="403">
        <v>1.1499999999999999</v>
      </c>
      <c r="F12" s="220"/>
      <c r="G12" s="220"/>
      <c r="H12" s="220"/>
    </row>
    <row r="13" spans="1:8" x14ac:dyDescent="0.35">
      <c r="A13" s="1003" t="s">
        <v>1119</v>
      </c>
      <c r="B13" s="220" t="s">
        <v>1115</v>
      </c>
      <c r="C13" s="220"/>
      <c r="D13" s="220"/>
      <c r="E13" s="403">
        <v>2.5</v>
      </c>
      <c r="F13" s="220"/>
      <c r="G13" s="220"/>
      <c r="H13" s="220"/>
    </row>
    <row r="14" spans="1:8" ht="29" x14ac:dyDescent="0.35">
      <c r="A14" s="1003"/>
      <c r="B14" s="220" t="s">
        <v>1116</v>
      </c>
      <c r="C14" s="220"/>
      <c r="D14" s="220"/>
      <c r="E14" s="403">
        <v>2.5</v>
      </c>
      <c r="F14" s="220"/>
      <c r="G14" s="220"/>
      <c r="H14" s="220"/>
    </row>
    <row r="15" spans="1:8" x14ac:dyDescent="0.35">
      <c r="A15" s="1003" t="s">
        <v>1120</v>
      </c>
      <c r="B15" s="220" t="s">
        <v>1115</v>
      </c>
      <c r="C15" s="220"/>
      <c r="D15" s="220"/>
      <c r="E15" s="404" t="s">
        <v>1121</v>
      </c>
      <c r="F15" s="220"/>
      <c r="G15" s="220"/>
      <c r="H15" s="220"/>
    </row>
    <row r="16" spans="1:8" ht="29" x14ac:dyDescent="0.35">
      <c r="A16" s="1003"/>
      <c r="B16" s="220" t="s">
        <v>1116</v>
      </c>
      <c r="C16" s="220"/>
      <c r="D16" s="220"/>
      <c r="E16" s="404" t="s">
        <v>1121</v>
      </c>
      <c r="F16" s="220"/>
      <c r="G16" s="220"/>
      <c r="H16" s="220"/>
    </row>
    <row r="17" spans="1:8" x14ac:dyDescent="0.35">
      <c r="A17" s="1003" t="s">
        <v>45</v>
      </c>
      <c r="B17" s="220" t="s">
        <v>1115</v>
      </c>
      <c r="C17" s="220"/>
      <c r="D17" s="220"/>
      <c r="E17" s="220"/>
      <c r="F17" s="220"/>
      <c r="G17" s="220"/>
      <c r="H17" s="220"/>
    </row>
    <row r="18" spans="1:8" ht="29" x14ac:dyDescent="0.35">
      <c r="A18" s="1003"/>
      <c r="B18" s="220" t="s">
        <v>1116</v>
      </c>
      <c r="C18" s="220"/>
      <c r="D18" s="220"/>
      <c r="E18" s="220"/>
      <c r="F18" s="220"/>
      <c r="G18" s="220"/>
      <c r="H18" s="220"/>
    </row>
    <row r="20" spans="1:8" x14ac:dyDescent="0.35">
      <c r="A20" s="12" t="s">
        <v>1122</v>
      </c>
    </row>
    <row r="21" spans="1:8" x14ac:dyDescent="0.35">
      <c r="A21" s="1266" t="s">
        <v>1123</v>
      </c>
      <c r="B21" s="1266"/>
      <c r="C21" s="1266"/>
      <c r="D21" s="1266"/>
      <c r="E21" s="1266"/>
      <c r="F21" s="1266"/>
      <c r="G21" s="1266"/>
      <c r="H21" s="1266"/>
    </row>
    <row r="22" spans="1:8" ht="29" x14ac:dyDescent="0.35">
      <c r="A22" s="1267" t="s">
        <v>1110</v>
      </c>
      <c r="B22" s="1267" t="s">
        <v>1111</v>
      </c>
      <c r="C22" s="9" t="s">
        <v>1112</v>
      </c>
      <c r="D22" s="9" t="s">
        <v>1113</v>
      </c>
      <c r="E22" s="216" t="s">
        <v>755</v>
      </c>
      <c r="F22" s="216" t="s">
        <v>106</v>
      </c>
      <c r="G22" s="216" t="s">
        <v>1087</v>
      </c>
      <c r="H22" s="216" t="s">
        <v>1007</v>
      </c>
    </row>
    <row r="23" spans="1:8" x14ac:dyDescent="0.35">
      <c r="A23" s="1268"/>
      <c r="B23" s="1268"/>
      <c r="C23" s="15" t="s">
        <v>7</v>
      </c>
      <c r="D23" s="15" t="s">
        <v>8</v>
      </c>
      <c r="E23" s="15" t="s">
        <v>9</v>
      </c>
      <c r="F23" s="15" t="s">
        <v>46</v>
      </c>
      <c r="G23" s="15" t="s">
        <v>47</v>
      </c>
      <c r="H23" s="15" t="s">
        <v>156</v>
      </c>
    </row>
    <row r="24" spans="1:8" x14ac:dyDescent="0.35">
      <c r="A24" s="1003" t="s">
        <v>1114</v>
      </c>
      <c r="B24" s="220" t="s">
        <v>1115</v>
      </c>
      <c r="C24" s="220"/>
      <c r="D24" s="220"/>
      <c r="E24" s="403">
        <v>0.5</v>
      </c>
      <c r="F24" s="220"/>
      <c r="G24" s="220"/>
      <c r="H24" s="220"/>
    </row>
    <row r="25" spans="1:8" ht="29" x14ac:dyDescent="0.35">
      <c r="A25" s="1003"/>
      <c r="B25" s="220" t="s">
        <v>1116</v>
      </c>
      <c r="C25" s="220"/>
      <c r="D25" s="220"/>
      <c r="E25" s="403">
        <v>0.7</v>
      </c>
      <c r="F25" s="220"/>
      <c r="G25" s="220"/>
      <c r="H25" s="220"/>
    </row>
    <row r="26" spans="1:8" x14ac:dyDescent="0.35">
      <c r="A26" s="1003" t="s">
        <v>1117</v>
      </c>
      <c r="B26" s="220" t="s">
        <v>1115</v>
      </c>
      <c r="C26" s="220"/>
      <c r="D26" s="220"/>
      <c r="E26" s="403">
        <v>0.7</v>
      </c>
      <c r="F26" s="220"/>
      <c r="G26" s="220"/>
      <c r="H26" s="220"/>
    </row>
    <row r="27" spans="1:8" ht="29" x14ac:dyDescent="0.35">
      <c r="A27" s="1003"/>
      <c r="B27" s="220" t="s">
        <v>1116</v>
      </c>
      <c r="C27" s="220"/>
      <c r="D27" s="220"/>
      <c r="E27" s="403">
        <v>0.9</v>
      </c>
      <c r="F27" s="220"/>
      <c r="G27" s="220"/>
      <c r="H27" s="220"/>
    </row>
    <row r="28" spans="1:8" x14ac:dyDescent="0.35">
      <c r="A28" s="1003" t="s">
        <v>1118</v>
      </c>
      <c r="B28" s="220" t="s">
        <v>1115</v>
      </c>
      <c r="C28" s="220"/>
      <c r="D28" s="220"/>
      <c r="E28" s="403">
        <v>1.1499999999999999</v>
      </c>
      <c r="F28" s="220"/>
      <c r="G28" s="220"/>
      <c r="H28" s="220"/>
    </row>
    <row r="29" spans="1:8" ht="29" x14ac:dyDescent="0.35">
      <c r="A29" s="1003"/>
      <c r="B29" s="220" t="s">
        <v>1116</v>
      </c>
      <c r="C29" s="220"/>
      <c r="D29" s="220"/>
      <c r="E29" s="403">
        <v>1.1499999999999999</v>
      </c>
      <c r="F29" s="220"/>
      <c r="G29" s="220"/>
      <c r="H29" s="220"/>
    </row>
    <row r="30" spans="1:8" x14ac:dyDescent="0.35">
      <c r="A30" s="1003" t="s">
        <v>1119</v>
      </c>
      <c r="B30" s="220" t="s">
        <v>1115</v>
      </c>
      <c r="C30" s="220"/>
      <c r="D30" s="220"/>
      <c r="E30" s="403">
        <v>2.5</v>
      </c>
      <c r="F30" s="220"/>
      <c r="G30" s="220"/>
      <c r="H30" s="220"/>
    </row>
    <row r="31" spans="1:8" ht="29" x14ac:dyDescent="0.35">
      <c r="A31" s="1003"/>
      <c r="B31" s="220" t="s">
        <v>1116</v>
      </c>
      <c r="C31" s="220"/>
      <c r="D31" s="220"/>
      <c r="E31" s="403">
        <v>2.5</v>
      </c>
      <c r="F31" s="220"/>
      <c r="G31" s="220"/>
      <c r="H31" s="220"/>
    </row>
    <row r="32" spans="1:8" x14ac:dyDescent="0.35">
      <c r="A32" s="1003" t="s">
        <v>1120</v>
      </c>
      <c r="B32" s="220" t="s">
        <v>1115</v>
      </c>
      <c r="C32" s="220"/>
      <c r="D32" s="220"/>
      <c r="E32" s="404" t="s">
        <v>1121</v>
      </c>
      <c r="F32" s="220"/>
      <c r="G32" s="220"/>
      <c r="H32" s="220"/>
    </row>
    <row r="33" spans="1:8" ht="29" x14ac:dyDescent="0.35">
      <c r="A33" s="1003"/>
      <c r="B33" s="220" t="s">
        <v>1116</v>
      </c>
      <c r="C33" s="220"/>
      <c r="D33" s="220"/>
      <c r="E33" s="404" t="s">
        <v>1121</v>
      </c>
      <c r="F33" s="220"/>
      <c r="G33" s="220"/>
      <c r="H33" s="220"/>
    </row>
    <row r="34" spans="1:8" x14ac:dyDescent="0.35">
      <c r="A34" s="1003" t="s">
        <v>45</v>
      </c>
      <c r="B34" s="220" t="s">
        <v>1115</v>
      </c>
      <c r="C34" s="220"/>
      <c r="D34" s="220"/>
      <c r="E34" s="220"/>
      <c r="F34" s="220"/>
      <c r="G34" s="220"/>
      <c r="H34" s="220"/>
    </row>
    <row r="35" spans="1:8" ht="29" x14ac:dyDescent="0.35">
      <c r="A35" s="1003"/>
      <c r="B35" s="220" t="s">
        <v>1116</v>
      </c>
      <c r="C35" s="220"/>
      <c r="D35" s="220"/>
      <c r="E35" s="220"/>
      <c r="F35" s="220"/>
      <c r="G35" s="220"/>
      <c r="H35" s="220"/>
    </row>
    <row r="37" spans="1:8" x14ac:dyDescent="0.35">
      <c r="A37" s="12" t="s">
        <v>1124</v>
      </c>
    </row>
    <row r="38" spans="1:8" x14ac:dyDescent="0.35">
      <c r="A38" s="1266" t="s">
        <v>1125</v>
      </c>
      <c r="B38" s="1266"/>
      <c r="C38" s="1266"/>
      <c r="D38" s="1266"/>
      <c r="E38" s="1266"/>
      <c r="F38" s="1266"/>
      <c r="G38" s="1266"/>
      <c r="H38" s="1266"/>
    </row>
    <row r="39" spans="1:8" ht="29" x14ac:dyDescent="0.35">
      <c r="A39" s="1264" t="s">
        <v>1110</v>
      </c>
      <c r="B39" s="1264" t="s">
        <v>1111</v>
      </c>
      <c r="C39" s="405" t="s">
        <v>1112</v>
      </c>
      <c r="D39" s="405" t="s">
        <v>1113</v>
      </c>
      <c r="E39" s="406" t="s">
        <v>755</v>
      </c>
      <c r="F39" s="406" t="s">
        <v>106</v>
      </c>
      <c r="G39" s="406" t="s">
        <v>1087</v>
      </c>
      <c r="H39" s="406" t="s">
        <v>1007</v>
      </c>
    </row>
    <row r="40" spans="1:8" x14ac:dyDescent="0.35">
      <c r="A40" s="1265"/>
      <c r="B40" s="1265"/>
      <c r="C40" s="404" t="s">
        <v>7</v>
      </c>
      <c r="D40" s="404" t="s">
        <v>8</v>
      </c>
      <c r="E40" s="404" t="s">
        <v>9</v>
      </c>
      <c r="F40" s="404" t="s">
        <v>46</v>
      </c>
      <c r="G40" s="404" t="s">
        <v>47</v>
      </c>
      <c r="H40" s="404" t="s">
        <v>156</v>
      </c>
    </row>
    <row r="41" spans="1:8" x14ac:dyDescent="0.35">
      <c r="A41" s="1003" t="s">
        <v>1114</v>
      </c>
      <c r="B41" s="220" t="s">
        <v>1115</v>
      </c>
      <c r="C41" s="220"/>
      <c r="D41" s="220"/>
      <c r="E41" s="403">
        <v>0.5</v>
      </c>
      <c r="F41" s="220"/>
      <c r="G41" s="220"/>
      <c r="H41" s="220"/>
    </row>
    <row r="42" spans="1:8" ht="29" x14ac:dyDescent="0.35">
      <c r="A42" s="1003"/>
      <c r="B42" s="220" t="s">
        <v>1116</v>
      </c>
      <c r="C42" s="220"/>
      <c r="D42" s="220"/>
      <c r="E42" s="403">
        <v>0.7</v>
      </c>
      <c r="F42" s="220"/>
      <c r="G42" s="220"/>
      <c r="H42" s="220"/>
    </row>
    <row r="43" spans="1:8" x14ac:dyDescent="0.35">
      <c r="A43" s="1003" t="s">
        <v>1117</v>
      </c>
      <c r="B43" s="220" t="s">
        <v>1115</v>
      </c>
      <c r="C43" s="220"/>
      <c r="D43" s="220"/>
      <c r="E43" s="403">
        <v>0.7</v>
      </c>
      <c r="F43" s="220"/>
      <c r="G43" s="220"/>
      <c r="H43" s="220"/>
    </row>
    <row r="44" spans="1:8" ht="29" x14ac:dyDescent="0.35">
      <c r="A44" s="1003"/>
      <c r="B44" s="220" t="s">
        <v>1116</v>
      </c>
      <c r="C44" s="220"/>
      <c r="D44" s="220"/>
      <c r="E44" s="403">
        <v>0.9</v>
      </c>
      <c r="F44" s="220"/>
      <c r="G44" s="220"/>
      <c r="H44" s="220"/>
    </row>
    <row r="45" spans="1:8" x14ac:dyDescent="0.35">
      <c r="A45" s="1003" t="s">
        <v>1118</v>
      </c>
      <c r="B45" s="220" t="s">
        <v>1115</v>
      </c>
      <c r="C45" s="220"/>
      <c r="D45" s="220"/>
      <c r="E45" s="403">
        <v>1.1499999999999999</v>
      </c>
      <c r="F45" s="220"/>
      <c r="G45" s="220"/>
      <c r="H45" s="220"/>
    </row>
    <row r="46" spans="1:8" ht="29" x14ac:dyDescent="0.35">
      <c r="A46" s="1003"/>
      <c r="B46" s="220" t="s">
        <v>1116</v>
      </c>
      <c r="C46" s="220"/>
      <c r="D46" s="220"/>
      <c r="E46" s="403">
        <v>1.1499999999999999</v>
      </c>
      <c r="F46" s="220"/>
      <c r="G46" s="220"/>
      <c r="H46" s="220"/>
    </row>
    <row r="47" spans="1:8" x14ac:dyDescent="0.35">
      <c r="A47" s="1003" t="s">
        <v>1119</v>
      </c>
      <c r="B47" s="220" t="s">
        <v>1115</v>
      </c>
      <c r="C47" s="220"/>
      <c r="D47" s="220"/>
      <c r="E47" s="403">
        <v>2.5</v>
      </c>
      <c r="F47" s="220"/>
      <c r="G47" s="220"/>
      <c r="H47" s="220"/>
    </row>
    <row r="48" spans="1:8" ht="29" x14ac:dyDescent="0.35">
      <c r="A48" s="1003"/>
      <c r="B48" s="220" t="s">
        <v>1116</v>
      </c>
      <c r="C48" s="220"/>
      <c r="D48" s="220"/>
      <c r="E48" s="403">
        <v>2.5</v>
      </c>
      <c r="F48" s="220"/>
      <c r="G48" s="220"/>
      <c r="H48" s="220"/>
    </row>
    <row r="49" spans="1:8" x14ac:dyDescent="0.35">
      <c r="A49" s="1003" t="s">
        <v>1120</v>
      </c>
      <c r="B49" s="220" t="s">
        <v>1115</v>
      </c>
      <c r="C49" s="220"/>
      <c r="D49" s="220"/>
      <c r="E49" s="404" t="s">
        <v>1121</v>
      </c>
      <c r="F49" s="220"/>
      <c r="G49" s="220"/>
      <c r="H49" s="220"/>
    </row>
    <row r="50" spans="1:8" ht="29" x14ac:dyDescent="0.35">
      <c r="A50" s="1003"/>
      <c r="B50" s="220" t="s">
        <v>1116</v>
      </c>
      <c r="C50" s="220"/>
      <c r="D50" s="220"/>
      <c r="E50" s="404" t="s">
        <v>1121</v>
      </c>
      <c r="F50" s="220"/>
      <c r="G50" s="220"/>
      <c r="H50" s="220"/>
    </row>
    <row r="51" spans="1:8" x14ac:dyDescent="0.35">
      <c r="A51" s="1003" t="s">
        <v>45</v>
      </c>
      <c r="B51" s="220" t="s">
        <v>1115</v>
      </c>
      <c r="C51" s="220"/>
      <c r="D51" s="220"/>
      <c r="E51" s="220"/>
      <c r="F51" s="220"/>
      <c r="G51" s="220"/>
      <c r="H51" s="220"/>
    </row>
    <row r="52" spans="1:8" ht="29" x14ac:dyDescent="0.35">
      <c r="A52" s="1003"/>
      <c r="B52" s="220" t="s">
        <v>1116</v>
      </c>
      <c r="C52" s="220"/>
      <c r="D52" s="220"/>
      <c r="E52" s="220"/>
      <c r="F52" s="220"/>
      <c r="G52" s="220"/>
      <c r="H52" s="220"/>
    </row>
    <row r="54" spans="1:8" x14ac:dyDescent="0.35">
      <c r="A54" s="12" t="s">
        <v>1126</v>
      </c>
    </row>
    <row r="55" spans="1:8" x14ac:dyDescent="0.35">
      <c r="A55" s="1266" t="s">
        <v>1127</v>
      </c>
      <c r="B55" s="1266"/>
      <c r="C55" s="1266"/>
      <c r="D55" s="1266"/>
      <c r="E55" s="1266"/>
      <c r="F55" s="1266"/>
      <c r="G55" s="1266"/>
      <c r="H55" s="1266"/>
    </row>
    <row r="56" spans="1:8" ht="29" x14ac:dyDescent="0.35">
      <c r="A56" s="1264" t="s">
        <v>1110</v>
      </c>
      <c r="B56" s="1264" t="s">
        <v>1111</v>
      </c>
      <c r="C56" s="405" t="s">
        <v>1112</v>
      </c>
      <c r="D56" s="405" t="s">
        <v>1113</v>
      </c>
      <c r="E56" s="406" t="s">
        <v>755</v>
      </c>
      <c r="F56" s="406" t="s">
        <v>106</v>
      </c>
      <c r="G56" s="406" t="s">
        <v>1087</v>
      </c>
      <c r="H56" s="406" t="s">
        <v>1007</v>
      </c>
    </row>
    <row r="57" spans="1:8" x14ac:dyDescent="0.35">
      <c r="A57" s="1265"/>
      <c r="B57" s="1265"/>
      <c r="C57" s="404" t="s">
        <v>7</v>
      </c>
      <c r="D57" s="404" t="s">
        <v>8</v>
      </c>
      <c r="E57" s="404" t="s">
        <v>9</v>
      </c>
      <c r="F57" s="404" t="s">
        <v>46</v>
      </c>
      <c r="G57" s="404" t="s">
        <v>47</v>
      </c>
      <c r="H57" s="404" t="s">
        <v>156</v>
      </c>
    </row>
    <row r="58" spans="1:8" x14ac:dyDescent="0.35">
      <c r="A58" s="1003" t="s">
        <v>1114</v>
      </c>
      <c r="B58" s="220" t="s">
        <v>1115</v>
      </c>
      <c r="C58" s="220"/>
      <c r="D58" s="220"/>
      <c r="E58" s="403">
        <v>0.5</v>
      </c>
      <c r="F58" s="220"/>
      <c r="G58" s="220"/>
      <c r="H58" s="220"/>
    </row>
    <row r="59" spans="1:8" ht="29" x14ac:dyDescent="0.35">
      <c r="A59" s="1003"/>
      <c r="B59" s="220" t="s">
        <v>1116</v>
      </c>
      <c r="C59" s="220"/>
      <c r="D59" s="220"/>
      <c r="E59" s="403">
        <v>0.7</v>
      </c>
      <c r="F59" s="220"/>
      <c r="G59" s="220"/>
      <c r="H59" s="220"/>
    </row>
    <row r="60" spans="1:8" x14ac:dyDescent="0.35">
      <c r="A60" s="1003" t="s">
        <v>1117</v>
      </c>
      <c r="B60" s="220" t="s">
        <v>1115</v>
      </c>
      <c r="C60" s="220"/>
      <c r="D60" s="220"/>
      <c r="E60" s="403">
        <v>0.7</v>
      </c>
      <c r="F60" s="220"/>
      <c r="G60" s="220"/>
      <c r="H60" s="220"/>
    </row>
    <row r="61" spans="1:8" ht="29" x14ac:dyDescent="0.35">
      <c r="A61" s="1003"/>
      <c r="B61" s="220" t="s">
        <v>1116</v>
      </c>
      <c r="C61" s="220"/>
      <c r="D61" s="220"/>
      <c r="E61" s="403">
        <v>0.9</v>
      </c>
      <c r="F61" s="220"/>
      <c r="G61" s="220"/>
      <c r="H61" s="220"/>
    </row>
    <row r="62" spans="1:8" x14ac:dyDescent="0.35">
      <c r="A62" s="1003" t="s">
        <v>1118</v>
      </c>
      <c r="B62" s="220" t="s">
        <v>1115</v>
      </c>
      <c r="C62" s="220"/>
      <c r="D62" s="220"/>
      <c r="E62" s="403">
        <v>1.1499999999999999</v>
      </c>
      <c r="F62" s="220"/>
      <c r="G62" s="220"/>
      <c r="H62" s="220"/>
    </row>
    <row r="63" spans="1:8" ht="29" x14ac:dyDescent="0.35">
      <c r="A63" s="1003"/>
      <c r="B63" s="220" t="s">
        <v>1116</v>
      </c>
      <c r="C63" s="220"/>
      <c r="D63" s="220"/>
      <c r="E63" s="403">
        <v>1.1499999999999999</v>
      </c>
      <c r="F63" s="220"/>
      <c r="G63" s="220"/>
      <c r="H63" s="220"/>
    </row>
    <row r="64" spans="1:8" x14ac:dyDescent="0.35">
      <c r="A64" s="1003" t="s">
        <v>1119</v>
      </c>
      <c r="B64" s="220" t="s">
        <v>1115</v>
      </c>
      <c r="C64" s="220"/>
      <c r="D64" s="220"/>
      <c r="E64" s="403">
        <v>2.5</v>
      </c>
      <c r="F64" s="220"/>
      <c r="G64" s="220"/>
      <c r="H64" s="220"/>
    </row>
    <row r="65" spans="1:8" ht="29" x14ac:dyDescent="0.35">
      <c r="A65" s="1003"/>
      <c r="B65" s="220" t="s">
        <v>1116</v>
      </c>
      <c r="C65" s="220"/>
      <c r="D65" s="220"/>
      <c r="E65" s="403">
        <v>2.5</v>
      </c>
      <c r="F65" s="220"/>
      <c r="G65" s="220"/>
      <c r="H65" s="220"/>
    </row>
    <row r="66" spans="1:8" x14ac:dyDescent="0.35">
      <c r="A66" s="1003" t="s">
        <v>1120</v>
      </c>
      <c r="B66" s="220" t="s">
        <v>1115</v>
      </c>
      <c r="C66" s="220"/>
      <c r="D66" s="220"/>
      <c r="E66" s="404" t="s">
        <v>1121</v>
      </c>
      <c r="F66" s="220"/>
      <c r="G66" s="220"/>
      <c r="H66" s="220"/>
    </row>
    <row r="67" spans="1:8" ht="29" x14ac:dyDescent="0.35">
      <c r="A67" s="1003"/>
      <c r="B67" s="220" t="s">
        <v>1116</v>
      </c>
      <c r="C67" s="220"/>
      <c r="D67" s="220"/>
      <c r="E67" s="404" t="s">
        <v>1121</v>
      </c>
      <c r="F67" s="220"/>
      <c r="G67" s="220"/>
      <c r="H67" s="220"/>
    </row>
    <row r="68" spans="1:8" x14ac:dyDescent="0.35">
      <c r="A68" s="1003" t="s">
        <v>45</v>
      </c>
      <c r="B68" s="220" t="s">
        <v>1115</v>
      </c>
      <c r="C68" s="220"/>
      <c r="D68" s="220"/>
      <c r="E68" s="220"/>
      <c r="F68" s="220"/>
      <c r="G68" s="220"/>
      <c r="H68" s="220"/>
    </row>
    <row r="69" spans="1:8" ht="29" x14ac:dyDescent="0.35">
      <c r="A69" s="1003"/>
      <c r="B69" s="220" t="s">
        <v>1116</v>
      </c>
      <c r="C69" s="220"/>
      <c r="D69" s="220"/>
      <c r="E69" s="220"/>
      <c r="F69" s="220"/>
      <c r="G69" s="220"/>
      <c r="H69" s="220"/>
    </row>
    <row r="71" spans="1:8" x14ac:dyDescent="0.35">
      <c r="A71" s="12" t="s">
        <v>1128</v>
      </c>
    </row>
    <row r="72" spans="1:8" x14ac:dyDescent="0.35">
      <c r="A72" s="1073" t="s">
        <v>1129</v>
      </c>
      <c r="B72" s="1073"/>
      <c r="C72" s="1073"/>
      <c r="D72" s="1073"/>
      <c r="E72" s="1073"/>
      <c r="F72" s="1073"/>
      <c r="G72" s="1073"/>
    </row>
    <row r="73" spans="1:8" ht="29" x14ac:dyDescent="0.35">
      <c r="A73" s="1264" t="s">
        <v>1130</v>
      </c>
      <c r="B73" s="9" t="s">
        <v>1112</v>
      </c>
      <c r="C73" s="9" t="s">
        <v>1113</v>
      </c>
      <c r="D73" s="216" t="s">
        <v>755</v>
      </c>
      <c r="E73" s="216" t="s">
        <v>106</v>
      </c>
      <c r="F73" s="216" t="s">
        <v>1087</v>
      </c>
      <c r="G73" s="216" t="s">
        <v>1007</v>
      </c>
    </row>
    <row r="74" spans="1:8" x14ac:dyDescent="0.35">
      <c r="A74" s="1265"/>
      <c r="B74" s="404" t="s">
        <v>7</v>
      </c>
      <c r="C74" s="404" t="s">
        <v>8</v>
      </c>
      <c r="D74" s="404" t="s">
        <v>9</v>
      </c>
      <c r="E74" s="404" t="s">
        <v>46</v>
      </c>
      <c r="F74" s="404" t="s">
        <v>47</v>
      </c>
      <c r="G74" s="404" t="s">
        <v>156</v>
      </c>
    </row>
    <row r="75" spans="1:8" ht="29" x14ac:dyDescent="0.35">
      <c r="A75" s="220" t="s">
        <v>1131</v>
      </c>
      <c r="B75" s="220"/>
      <c r="C75" s="220"/>
      <c r="D75" s="403">
        <v>1.9</v>
      </c>
      <c r="E75" s="220"/>
      <c r="F75" s="220"/>
      <c r="G75" s="220"/>
    </row>
    <row r="76" spans="1:8" ht="43.5" x14ac:dyDescent="0.35">
      <c r="A76" s="220" t="s">
        <v>1132</v>
      </c>
      <c r="B76" s="220"/>
      <c r="C76" s="220"/>
      <c r="D76" s="403">
        <v>2.9</v>
      </c>
      <c r="E76" s="220"/>
      <c r="F76" s="220"/>
      <c r="G76" s="220"/>
    </row>
    <row r="77" spans="1:8" ht="29" x14ac:dyDescent="0.35">
      <c r="A77" s="220" t="s">
        <v>1133</v>
      </c>
      <c r="B77" s="220"/>
      <c r="C77" s="220"/>
      <c r="D77" s="403">
        <v>3.7</v>
      </c>
      <c r="E77" s="220"/>
      <c r="F77" s="220"/>
      <c r="G77" s="220"/>
    </row>
    <row r="78" spans="1:8" x14ac:dyDescent="0.35">
      <c r="A78" s="220" t="s">
        <v>45</v>
      </c>
      <c r="B78" s="220"/>
      <c r="C78" s="220"/>
      <c r="D78" s="220"/>
      <c r="E78" s="220"/>
      <c r="F78" s="220"/>
      <c r="G78" s="220"/>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836-0A2A-4698-AAB4-F4D1DA1A2D0D}">
  <sheetPr codeName="Sheet72">
    <pageSetUpPr fitToPage="1"/>
  </sheetPr>
  <dimension ref="A1:C8"/>
  <sheetViews>
    <sheetView workbookViewId="0"/>
  </sheetViews>
  <sheetFormatPr defaultColWidth="11.54296875" defaultRowHeight="14.5" x14ac:dyDescent="0.35"/>
  <cols>
    <col min="1" max="1" width="11.54296875" style="1"/>
    <col min="2" max="2" width="93.26953125" style="1" customWidth="1"/>
    <col min="3" max="3" width="26.81640625" style="1" customWidth="1"/>
    <col min="4" max="16384" width="11.54296875" style="1"/>
  </cols>
  <sheetData>
    <row r="1" spans="1:3" ht="20" x14ac:dyDescent="0.35">
      <c r="A1" s="464" t="s">
        <v>1261</v>
      </c>
      <c r="C1" s="34"/>
    </row>
    <row r="2" spans="1:3" x14ac:dyDescent="0.35">
      <c r="C2" s="408" t="s">
        <v>1141</v>
      </c>
    </row>
    <row r="3" spans="1:3" ht="73.5" customHeight="1" x14ac:dyDescent="0.35">
      <c r="A3" s="465" t="s">
        <v>117</v>
      </c>
      <c r="B3" s="458" t="s">
        <v>1269</v>
      </c>
      <c r="C3" s="27"/>
    </row>
    <row r="4" spans="1:3" ht="74.25" customHeight="1" x14ac:dyDescent="0.35">
      <c r="A4" s="465" t="s">
        <v>118</v>
      </c>
      <c r="B4" s="466" t="s">
        <v>1270</v>
      </c>
      <c r="C4" s="27"/>
    </row>
    <row r="5" spans="1:3" ht="60.75" customHeight="1" x14ac:dyDescent="0.35">
      <c r="A5" s="465" t="s">
        <v>148</v>
      </c>
      <c r="B5" s="458" t="s">
        <v>1271</v>
      </c>
      <c r="C5" s="27"/>
    </row>
    <row r="6" spans="1:3" ht="68.25" customHeight="1" x14ac:dyDescent="0.35">
      <c r="A6" s="467" t="s">
        <v>133</v>
      </c>
      <c r="B6" s="458" t="s">
        <v>1272</v>
      </c>
      <c r="C6" s="27"/>
    </row>
    <row r="7" spans="1:3" ht="52.5" customHeight="1" x14ac:dyDescent="0.35">
      <c r="A7" s="467" t="s">
        <v>135</v>
      </c>
      <c r="B7" s="466" t="s">
        <v>1273</v>
      </c>
      <c r="C7" s="27"/>
    </row>
    <row r="8" spans="1:3" ht="16" x14ac:dyDescent="0.35">
      <c r="A8" s="468"/>
      <c r="B8" s="469"/>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319-5606-4818-8691-9A88269E9B47}">
  <sheetPr codeName="Sheet73">
    <pageSetUpPr fitToPage="1"/>
  </sheetPr>
  <dimension ref="A1:K38"/>
  <sheetViews>
    <sheetView workbookViewId="0"/>
  </sheetViews>
  <sheetFormatPr defaultColWidth="9.1796875" defaultRowHeight="14.5" x14ac:dyDescent="0.35"/>
  <cols>
    <col min="1" max="1" width="9.1796875" style="63" customWidth="1"/>
    <col min="2" max="2" width="64.453125" style="1" customWidth="1"/>
    <col min="3" max="3" width="18.7265625" style="1" customWidth="1"/>
    <col min="4" max="4" width="14.54296875" style="1" customWidth="1"/>
    <col min="5" max="5" width="9.1796875" style="1"/>
    <col min="6" max="7" width="14.1796875" style="1" customWidth="1"/>
    <col min="8" max="10" width="16.7265625" style="1" customWidth="1"/>
    <col min="11" max="16384" width="9.1796875" style="1"/>
  </cols>
  <sheetData>
    <row r="1" spans="1:11" ht="20" x14ac:dyDescent="0.35">
      <c r="A1" s="464" t="s">
        <v>1262</v>
      </c>
      <c r="B1" s="63"/>
    </row>
    <row r="2" spans="1:11" ht="15.5" x14ac:dyDescent="0.35">
      <c r="A2" s="470" t="s">
        <v>252</v>
      </c>
    </row>
    <row r="3" spans="1:11" x14ac:dyDescent="0.35">
      <c r="A3" s="354"/>
      <c r="B3" s="276"/>
      <c r="C3" s="471"/>
      <c r="D3" s="471"/>
      <c r="E3" s="471"/>
      <c r="F3" s="471"/>
      <c r="G3" s="471"/>
      <c r="H3" s="471"/>
      <c r="I3" s="471"/>
      <c r="J3" s="471"/>
      <c r="K3" s="317"/>
    </row>
    <row r="4" spans="1:11" x14ac:dyDescent="0.35">
      <c r="A4" s="460"/>
      <c r="B4" s="70"/>
      <c r="C4" s="472" t="s">
        <v>7</v>
      </c>
      <c r="D4" s="472" t="s">
        <v>8</v>
      </c>
      <c r="E4" s="472" t="s">
        <v>9</v>
      </c>
      <c r="F4" s="472" t="s">
        <v>46</v>
      </c>
      <c r="G4" s="472" t="s">
        <v>47</v>
      </c>
      <c r="H4" s="472" t="s">
        <v>156</v>
      </c>
      <c r="I4" s="472" t="s">
        <v>157</v>
      </c>
      <c r="J4" s="472" t="s">
        <v>158</v>
      </c>
      <c r="K4" s="473"/>
    </row>
    <row r="5" spans="1:11" ht="66" customHeight="1" x14ac:dyDescent="0.35">
      <c r="A5" s="460"/>
      <c r="B5" s="70"/>
      <c r="C5" s="472" t="s">
        <v>1274</v>
      </c>
      <c r="D5" s="472" t="s">
        <v>1275</v>
      </c>
      <c r="E5" s="472" t="s">
        <v>1276</v>
      </c>
      <c r="F5" s="472" t="s">
        <v>1277</v>
      </c>
      <c r="G5" s="472" t="s">
        <v>1278</v>
      </c>
      <c r="H5" s="472" t="s">
        <v>1279</v>
      </c>
      <c r="I5" s="472" t="s">
        <v>106</v>
      </c>
      <c r="J5" s="472" t="s">
        <v>1280</v>
      </c>
      <c r="K5" s="473"/>
    </row>
    <row r="6" spans="1:11" ht="32.25" customHeight="1" x14ac:dyDescent="0.35">
      <c r="A6" s="472" t="s">
        <v>1281</v>
      </c>
      <c r="B6" s="474" t="s">
        <v>1282</v>
      </c>
      <c r="C6" s="71"/>
      <c r="D6" s="71"/>
      <c r="E6" s="66"/>
      <c r="F6" s="475" t="s">
        <v>1283</v>
      </c>
      <c r="G6" s="475"/>
      <c r="H6" s="70"/>
      <c r="I6" s="70"/>
      <c r="J6" s="70"/>
      <c r="K6" s="473"/>
    </row>
    <row r="7" spans="1:11" ht="25.5" customHeight="1" x14ac:dyDescent="0.35">
      <c r="A7" s="472" t="s">
        <v>1284</v>
      </c>
      <c r="B7" s="474" t="s">
        <v>1285</v>
      </c>
      <c r="C7" s="476"/>
      <c r="D7" s="476"/>
      <c r="E7" s="477"/>
      <c r="F7" s="472" t="s">
        <v>1283</v>
      </c>
      <c r="G7" s="472"/>
      <c r="H7" s="476"/>
      <c r="I7" s="476"/>
      <c r="J7" s="476"/>
      <c r="K7" s="473"/>
    </row>
    <row r="8" spans="1:11" ht="33" customHeight="1" x14ac:dyDescent="0.35">
      <c r="A8" s="472">
        <v>1</v>
      </c>
      <c r="B8" s="474" t="s">
        <v>1286</v>
      </c>
      <c r="C8" s="70"/>
      <c r="D8" s="70"/>
      <c r="E8" s="66"/>
      <c r="F8" s="472" t="s">
        <v>1283</v>
      </c>
      <c r="G8" s="472"/>
      <c r="H8" s="70"/>
      <c r="I8" s="70"/>
      <c r="J8" s="70"/>
      <c r="K8" s="473"/>
    </row>
    <row r="9" spans="1:11" ht="24.75" customHeight="1" x14ac:dyDescent="0.35">
      <c r="A9" s="472">
        <v>2</v>
      </c>
      <c r="B9" s="70" t="s">
        <v>1287</v>
      </c>
      <c r="C9" s="66"/>
      <c r="D9" s="66"/>
      <c r="E9" s="70"/>
      <c r="F9" s="70"/>
      <c r="G9" s="70"/>
      <c r="H9" s="70"/>
      <c r="I9" s="70"/>
      <c r="J9" s="70"/>
      <c r="K9" s="473"/>
    </row>
    <row r="10" spans="1:11" ht="24" customHeight="1" x14ac:dyDescent="0.35">
      <c r="A10" s="472" t="s">
        <v>425</v>
      </c>
      <c r="B10" s="478" t="s">
        <v>1288</v>
      </c>
      <c r="C10" s="66"/>
      <c r="D10" s="66"/>
      <c r="E10" s="70"/>
      <c r="F10" s="66"/>
      <c r="G10" s="70"/>
      <c r="H10" s="70"/>
      <c r="I10" s="70"/>
      <c r="J10" s="70"/>
      <c r="K10" s="473"/>
    </row>
    <row r="11" spans="1:11" ht="27" customHeight="1" x14ac:dyDescent="0.35">
      <c r="A11" s="472" t="s">
        <v>1289</v>
      </c>
      <c r="B11" s="478" t="s">
        <v>1290</v>
      </c>
      <c r="C11" s="66"/>
      <c r="D11" s="66"/>
      <c r="E11" s="70"/>
      <c r="F11" s="66"/>
      <c r="G11" s="70"/>
      <c r="H11" s="70"/>
      <c r="I11" s="70"/>
      <c r="J11" s="70"/>
      <c r="K11" s="473"/>
    </row>
    <row r="12" spans="1:11" ht="25.5" customHeight="1" x14ac:dyDescent="0.35">
      <c r="A12" s="472" t="s">
        <v>1291</v>
      </c>
      <c r="B12" s="478" t="s">
        <v>1292</v>
      </c>
      <c r="C12" s="66"/>
      <c r="D12" s="66"/>
      <c r="E12" s="70"/>
      <c r="F12" s="66"/>
      <c r="G12" s="70"/>
      <c r="H12" s="70"/>
      <c r="I12" s="70"/>
      <c r="J12" s="70"/>
      <c r="K12" s="473"/>
    </row>
    <row r="13" spans="1:11" ht="28.5" customHeight="1" x14ac:dyDescent="0.35">
      <c r="A13" s="472">
        <v>3</v>
      </c>
      <c r="B13" s="70" t="s">
        <v>1293</v>
      </c>
      <c r="C13" s="66"/>
      <c r="D13" s="66"/>
      <c r="E13" s="66"/>
      <c r="F13" s="66"/>
      <c r="G13" s="70"/>
      <c r="H13" s="70"/>
      <c r="I13" s="70"/>
      <c r="J13" s="70"/>
      <c r="K13" s="473"/>
    </row>
    <row r="14" spans="1:11" ht="27.75" customHeight="1" x14ac:dyDescent="0.35">
      <c r="A14" s="472">
        <v>4</v>
      </c>
      <c r="B14" s="70" t="s">
        <v>1294</v>
      </c>
      <c r="C14" s="66"/>
      <c r="D14" s="66"/>
      <c r="E14" s="66"/>
      <c r="F14" s="66"/>
      <c r="G14" s="70"/>
      <c r="H14" s="70"/>
      <c r="I14" s="70"/>
      <c r="J14" s="70"/>
      <c r="K14" s="473"/>
    </row>
    <row r="15" spans="1:11" ht="27.75" customHeight="1" x14ac:dyDescent="0.35">
      <c r="A15" s="472">
        <v>5</v>
      </c>
      <c r="B15" s="70" t="s">
        <v>1295</v>
      </c>
      <c r="C15" s="66"/>
      <c r="D15" s="66"/>
      <c r="E15" s="66"/>
      <c r="F15" s="66"/>
      <c r="G15" s="70"/>
      <c r="H15" s="70"/>
      <c r="I15" s="70"/>
      <c r="J15" s="70"/>
      <c r="K15" s="473"/>
    </row>
    <row r="16" spans="1:11" x14ac:dyDescent="0.35">
      <c r="A16" s="472">
        <v>6</v>
      </c>
      <c r="B16" s="461" t="s">
        <v>45</v>
      </c>
      <c r="C16" s="66"/>
      <c r="D16" s="66"/>
      <c r="E16" s="66"/>
      <c r="F16" s="66"/>
      <c r="G16" s="70"/>
      <c r="H16" s="70"/>
      <c r="I16" s="70"/>
      <c r="J16" s="70"/>
      <c r="K16" s="473"/>
    </row>
    <row r="37" spans="11:11" ht="23.5" x14ac:dyDescent="0.55000000000000004">
      <c r="K37" s="479"/>
    </row>
    <row r="38" spans="11:11" x14ac:dyDescent="0.35">
      <c r="K38" s="153"/>
    </row>
  </sheetData>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0976-E2FE-4559-9FEC-996FF55F857A}">
  <sheetPr codeName="Sheet74">
    <pageSetUpPr fitToPage="1"/>
  </sheetPr>
  <dimension ref="A1:D14"/>
  <sheetViews>
    <sheetView workbookViewId="0">
      <selection activeCell="C10" sqref="C10"/>
    </sheetView>
  </sheetViews>
  <sheetFormatPr defaultColWidth="9.1796875" defaultRowHeight="14.5" x14ac:dyDescent="0.35"/>
  <cols>
    <col min="1" max="1" width="9.1796875" style="1"/>
    <col min="2" max="2" width="79.453125" style="1" customWidth="1"/>
    <col min="3" max="3" width="15.54296875" style="1" customWidth="1"/>
    <col min="4" max="4" width="18.7265625" style="1" customWidth="1"/>
    <col min="5" max="16384" width="9.1796875" style="1"/>
  </cols>
  <sheetData>
    <row r="1" spans="1:4" ht="20" x14ac:dyDescent="0.35">
      <c r="A1" s="480" t="s">
        <v>1263</v>
      </c>
    </row>
    <row r="2" spans="1:4" x14ac:dyDescent="0.35">
      <c r="A2" s="90"/>
      <c r="C2" s="90"/>
      <c r="D2" s="90"/>
    </row>
    <row r="3" spans="1:4" ht="15.5" x14ac:dyDescent="0.35">
      <c r="A3" s="473"/>
      <c r="B3" s="470" t="s">
        <v>252</v>
      </c>
      <c r="C3" s="460" t="s">
        <v>7</v>
      </c>
      <c r="D3" s="460" t="s">
        <v>8</v>
      </c>
    </row>
    <row r="4" spans="1:4" x14ac:dyDescent="0.35">
      <c r="A4" s="473"/>
      <c r="B4" s="1269"/>
      <c r="C4" s="1270" t="s">
        <v>106</v>
      </c>
      <c r="D4" s="1271" t="s">
        <v>1280</v>
      </c>
    </row>
    <row r="5" spans="1:4" ht="15" customHeight="1" x14ac:dyDescent="0.35">
      <c r="A5" s="473"/>
      <c r="B5" s="1269"/>
      <c r="C5" s="1270"/>
      <c r="D5" s="1271"/>
    </row>
    <row r="6" spans="1:4" ht="41.25" customHeight="1" x14ac:dyDescent="0.35">
      <c r="A6" s="70">
        <v>1</v>
      </c>
      <c r="B6" s="474" t="s">
        <v>1296</v>
      </c>
      <c r="C6" s="673">
        <v>0</v>
      </c>
      <c r="D6" s="673">
        <v>0</v>
      </c>
    </row>
    <row r="7" spans="1:4" ht="20.149999999999999" customHeight="1" x14ac:dyDescent="0.35">
      <c r="A7" s="70">
        <v>2</v>
      </c>
      <c r="B7" s="474" t="s">
        <v>1297</v>
      </c>
      <c r="C7" s="683"/>
      <c r="D7" s="673">
        <v>0</v>
      </c>
    </row>
    <row r="8" spans="1:4" ht="20.149999999999999" customHeight="1" x14ac:dyDescent="0.35">
      <c r="A8" s="70">
        <v>3</v>
      </c>
      <c r="B8" s="474" t="s">
        <v>1298</v>
      </c>
      <c r="C8" s="683"/>
      <c r="D8" s="673">
        <v>0</v>
      </c>
    </row>
    <row r="9" spans="1:4" ht="20.149999999999999" customHeight="1" x14ac:dyDescent="0.35">
      <c r="A9" s="70">
        <v>4</v>
      </c>
      <c r="B9" s="474" t="s">
        <v>1299</v>
      </c>
      <c r="C9" s="673">
        <v>9038230.1500000004</v>
      </c>
      <c r="D9" s="673">
        <v>2090741.14</v>
      </c>
    </row>
    <row r="10" spans="1:4" ht="20.149999999999999" customHeight="1" x14ac:dyDescent="0.35">
      <c r="A10" s="481" t="s">
        <v>592</v>
      </c>
      <c r="B10" s="482" t="s">
        <v>1300</v>
      </c>
      <c r="C10" s="673">
        <v>0</v>
      </c>
      <c r="D10" s="673">
        <v>0</v>
      </c>
    </row>
    <row r="11" spans="1:4" ht="20.149999999999999" customHeight="1" x14ac:dyDescent="0.35">
      <c r="A11" s="70">
        <v>5</v>
      </c>
      <c r="B11" s="483" t="s">
        <v>1301</v>
      </c>
      <c r="C11" s="673">
        <v>9038230.1500000004</v>
      </c>
      <c r="D11" s="673">
        <v>2090741.14</v>
      </c>
    </row>
    <row r="12" spans="1:4" x14ac:dyDescent="0.35">
      <c r="B12" s="3"/>
    </row>
    <row r="13" spans="1:4" x14ac:dyDescent="0.35">
      <c r="A13" s="473"/>
    </row>
    <row r="14" spans="1:4" x14ac:dyDescent="0.35">
      <c r="A14" s="473"/>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A292-67C0-438C-9607-56E2C7B42D81}">
  <sheetPr codeName="Sheet75">
    <pageSetUpPr fitToPage="1"/>
  </sheetPr>
  <dimension ref="A1:P19"/>
  <sheetViews>
    <sheetView workbookViewId="0">
      <selection activeCell="M10" sqref="M10"/>
    </sheetView>
  </sheetViews>
  <sheetFormatPr defaultColWidth="9.1796875" defaultRowHeight="14.5" x14ac:dyDescent="0.35"/>
  <cols>
    <col min="1" max="1" width="9.1796875" style="87"/>
    <col min="2" max="2" width="56.7265625" style="1" customWidth="1"/>
    <col min="3" max="13" width="9.1796875" style="1"/>
    <col min="14" max="14" width="20.1796875" style="3" customWidth="1"/>
    <col min="15" max="16384" width="9.1796875" style="1"/>
  </cols>
  <sheetData>
    <row r="1" spans="1:16" ht="20" x14ac:dyDescent="0.4">
      <c r="A1" s="484" t="s">
        <v>1264</v>
      </c>
    </row>
    <row r="2" spans="1:16" ht="15.5" x14ac:dyDescent="0.35">
      <c r="A2" s="470" t="s">
        <v>252</v>
      </c>
    </row>
    <row r="3" spans="1:16" x14ac:dyDescent="0.35">
      <c r="A3" s="485"/>
    </row>
    <row r="4" spans="1:16" ht="20.149999999999999" customHeight="1" x14ac:dyDescent="0.35">
      <c r="A4" s="486"/>
      <c r="B4" s="1272" t="s">
        <v>1302</v>
      </c>
      <c r="C4" s="1271" t="s">
        <v>755</v>
      </c>
      <c r="D4" s="1271"/>
      <c r="E4" s="1271"/>
      <c r="F4" s="1271"/>
      <c r="G4" s="1271"/>
      <c r="H4" s="1271"/>
      <c r="I4" s="1271"/>
      <c r="J4" s="1271"/>
      <c r="K4" s="1271"/>
      <c r="L4" s="1271"/>
      <c r="M4" s="1271"/>
      <c r="N4" s="487"/>
    </row>
    <row r="5" spans="1:16" ht="20.149999999999999" customHeight="1" x14ac:dyDescent="0.35">
      <c r="A5" s="486"/>
      <c r="B5" s="1272"/>
      <c r="C5" s="460" t="s">
        <v>7</v>
      </c>
      <c r="D5" s="460" t="s">
        <v>8</v>
      </c>
      <c r="E5" s="460" t="s">
        <v>9</v>
      </c>
      <c r="F5" s="460" t="s">
        <v>46</v>
      </c>
      <c r="G5" s="460" t="s">
        <v>47</v>
      </c>
      <c r="H5" s="460" t="s">
        <v>156</v>
      </c>
      <c r="I5" s="460" t="s">
        <v>157</v>
      </c>
      <c r="J5" s="460" t="s">
        <v>158</v>
      </c>
      <c r="K5" s="460" t="s">
        <v>159</v>
      </c>
      <c r="L5" s="460" t="s">
        <v>160</v>
      </c>
      <c r="M5" s="460" t="s">
        <v>161</v>
      </c>
      <c r="N5" s="472" t="s">
        <v>162</v>
      </c>
    </row>
    <row r="6" spans="1:16" ht="31.5" customHeight="1" x14ac:dyDescent="0.35">
      <c r="A6" s="488"/>
      <c r="B6" s="1272"/>
      <c r="C6" s="489">
        <v>0</v>
      </c>
      <c r="D6" s="489">
        <v>0.02</v>
      </c>
      <c r="E6" s="489">
        <v>0.04</v>
      </c>
      <c r="F6" s="489">
        <v>0.1</v>
      </c>
      <c r="G6" s="489">
        <v>0.2</v>
      </c>
      <c r="H6" s="489">
        <v>0.5</v>
      </c>
      <c r="I6" s="489">
        <v>0.7</v>
      </c>
      <c r="J6" s="489">
        <v>0.75</v>
      </c>
      <c r="K6" s="489">
        <v>1</v>
      </c>
      <c r="L6" s="489">
        <v>1.5</v>
      </c>
      <c r="M6" s="460" t="s">
        <v>757</v>
      </c>
      <c r="N6" s="5" t="s">
        <v>1303</v>
      </c>
    </row>
    <row r="7" spans="1:16" ht="24" customHeight="1" x14ac:dyDescent="0.35">
      <c r="A7" s="460">
        <v>1</v>
      </c>
      <c r="B7" s="490" t="s">
        <v>1035</v>
      </c>
      <c r="C7" s="673">
        <v>0</v>
      </c>
      <c r="D7" s="673">
        <v>0</v>
      </c>
      <c r="E7" s="673">
        <v>0</v>
      </c>
      <c r="F7" s="673">
        <v>0</v>
      </c>
      <c r="G7" s="673">
        <v>0</v>
      </c>
      <c r="H7" s="673">
        <v>0</v>
      </c>
      <c r="I7" s="673">
        <v>0</v>
      </c>
      <c r="J7" s="673">
        <v>0</v>
      </c>
      <c r="K7" s="673">
        <v>0</v>
      </c>
      <c r="L7" s="673">
        <v>0</v>
      </c>
      <c r="M7" s="673">
        <v>0</v>
      </c>
      <c r="N7" s="673">
        <f>SUM(C7:M7)</f>
        <v>0</v>
      </c>
    </row>
    <row r="8" spans="1:16" ht="20.149999999999999" customHeight="1" x14ac:dyDescent="0.35">
      <c r="A8" s="460">
        <v>2</v>
      </c>
      <c r="B8" s="490" t="s">
        <v>1304</v>
      </c>
      <c r="C8" s="673">
        <v>0</v>
      </c>
      <c r="D8" s="673">
        <v>0</v>
      </c>
      <c r="E8" s="673">
        <v>0</v>
      </c>
      <c r="F8" s="673">
        <v>0</v>
      </c>
      <c r="G8" s="673">
        <v>0</v>
      </c>
      <c r="H8" s="673">
        <v>0</v>
      </c>
      <c r="I8" s="673">
        <v>0</v>
      </c>
      <c r="J8" s="673">
        <v>0</v>
      </c>
      <c r="K8" s="673">
        <v>0</v>
      </c>
      <c r="L8" s="673">
        <v>0</v>
      </c>
      <c r="M8" s="673">
        <v>0</v>
      </c>
      <c r="N8" s="673">
        <f t="shared" ref="N8:N17" si="0">SUM(C8:M8)</f>
        <v>0</v>
      </c>
    </row>
    <row r="9" spans="1:16" ht="20.149999999999999" customHeight="1" x14ac:dyDescent="0.35">
      <c r="A9" s="460">
        <v>3</v>
      </c>
      <c r="B9" s="490" t="s">
        <v>745</v>
      </c>
      <c r="C9" s="673">
        <v>0</v>
      </c>
      <c r="D9" s="673">
        <v>0</v>
      </c>
      <c r="E9" s="673">
        <v>0</v>
      </c>
      <c r="F9" s="673">
        <v>0</v>
      </c>
      <c r="G9" s="673">
        <v>0</v>
      </c>
      <c r="H9" s="673">
        <v>0</v>
      </c>
      <c r="I9" s="673">
        <v>0</v>
      </c>
      <c r="J9" s="673">
        <v>0</v>
      </c>
      <c r="K9" s="673">
        <v>0</v>
      </c>
      <c r="L9" s="673">
        <v>0</v>
      </c>
      <c r="M9" s="673">
        <v>0</v>
      </c>
      <c r="N9" s="673">
        <f t="shared" si="0"/>
        <v>0</v>
      </c>
    </row>
    <row r="10" spans="1:16" ht="20.149999999999999" customHeight="1" x14ac:dyDescent="0.35">
      <c r="A10" s="460">
        <v>4</v>
      </c>
      <c r="B10" s="490" t="s">
        <v>746</v>
      </c>
      <c r="C10" s="673">
        <v>0</v>
      </c>
      <c r="D10" s="673">
        <v>0</v>
      </c>
      <c r="E10" s="673">
        <v>0</v>
      </c>
      <c r="F10" s="673">
        <v>0</v>
      </c>
      <c r="G10" s="673">
        <v>0</v>
      </c>
      <c r="H10" s="673">
        <v>0</v>
      </c>
      <c r="I10" s="673">
        <v>0</v>
      </c>
      <c r="J10" s="673">
        <v>0</v>
      </c>
      <c r="K10" s="673">
        <v>0</v>
      </c>
      <c r="L10" s="673">
        <v>0</v>
      </c>
      <c r="M10" s="673">
        <v>0</v>
      </c>
      <c r="N10" s="673">
        <f t="shared" si="0"/>
        <v>0</v>
      </c>
    </row>
    <row r="11" spans="1:16" ht="20.149999999999999" customHeight="1" x14ac:dyDescent="0.35">
      <c r="A11" s="460">
        <v>5</v>
      </c>
      <c r="B11" s="490" t="s">
        <v>747</v>
      </c>
      <c r="C11" s="673">
        <v>0</v>
      </c>
      <c r="D11" s="673">
        <v>0</v>
      </c>
      <c r="E11" s="673">
        <v>0</v>
      </c>
      <c r="F11" s="673">
        <v>0</v>
      </c>
      <c r="G11" s="673">
        <v>0</v>
      </c>
      <c r="H11" s="673">
        <v>0</v>
      </c>
      <c r="I11" s="673">
        <v>0</v>
      </c>
      <c r="J11" s="673">
        <v>0</v>
      </c>
      <c r="K11" s="673">
        <v>0</v>
      </c>
      <c r="L11" s="673">
        <v>0</v>
      </c>
      <c r="M11" s="673">
        <v>0</v>
      </c>
      <c r="N11" s="673">
        <f t="shared" si="0"/>
        <v>0</v>
      </c>
    </row>
    <row r="12" spans="1:16" ht="20.149999999999999" customHeight="1" x14ac:dyDescent="0.35">
      <c r="A12" s="460">
        <v>6</v>
      </c>
      <c r="B12" s="490" t="s">
        <v>599</v>
      </c>
      <c r="C12" s="673">
        <v>0</v>
      </c>
      <c r="D12" s="673">
        <v>0</v>
      </c>
      <c r="E12" s="673">
        <v>0</v>
      </c>
      <c r="F12" s="673">
        <v>0</v>
      </c>
      <c r="G12" s="673">
        <v>9240967.2799999993</v>
      </c>
      <c r="H12" s="673">
        <v>0</v>
      </c>
      <c r="I12" s="673">
        <v>0</v>
      </c>
      <c r="J12" s="673">
        <v>0</v>
      </c>
      <c r="K12" s="673">
        <v>0</v>
      </c>
      <c r="L12" s="673">
        <v>0</v>
      </c>
      <c r="M12" s="673">
        <v>0</v>
      </c>
      <c r="N12" s="673">
        <f t="shared" si="0"/>
        <v>9240967.2799999993</v>
      </c>
      <c r="P12" s="24"/>
    </row>
    <row r="13" spans="1:16" ht="20.149999999999999" customHeight="1" x14ac:dyDescent="0.35">
      <c r="A13" s="460">
        <v>7</v>
      </c>
      <c r="B13" s="490" t="s">
        <v>605</v>
      </c>
      <c r="C13" s="673">
        <v>0</v>
      </c>
      <c r="D13" s="673">
        <v>0</v>
      </c>
      <c r="E13" s="673">
        <v>0</v>
      </c>
      <c r="F13" s="673">
        <v>0</v>
      </c>
      <c r="G13" s="673">
        <v>0</v>
      </c>
      <c r="H13" s="673">
        <v>0</v>
      </c>
      <c r="I13" s="673">
        <v>0</v>
      </c>
      <c r="J13" s="673">
        <v>0</v>
      </c>
      <c r="K13" s="673">
        <v>569.52</v>
      </c>
      <c r="L13" s="673">
        <v>0</v>
      </c>
      <c r="M13" s="673">
        <v>0</v>
      </c>
      <c r="N13" s="673">
        <f t="shared" si="0"/>
        <v>569.52</v>
      </c>
    </row>
    <row r="14" spans="1:16" ht="20.149999999999999" customHeight="1" x14ac:dyDescent="0.35">
      <c r="A14" s="460">
        <v>8</v>
      </c>
      <c r="B14" s="490" t="s">
        <v>748</v>
      </c>
      <c r="C14" s="673">
        <v>0</v>
      </c>
      <c r="D14" s="673">
        <v>0</v>
      </c>
      <c r="E14" s="673">
        <v>0</v>
      </c>
      <c r="F14" s="673">
        <v>0</v>
      </c>
      <c r="G14" s="673">
        <v>0</v>
      </c>
      <c r="H14" s="673">
        <v>0</v>
      </c>
      <c r="I14" s="673">
        <v>0</v>
      </c>
      <c r="J14" s="673">
        <v>43497.54</v>
      </c>
      <c r="K14" s="673">
        <v>0</v>
      </c>
      <c r="L14" s="673">
        <v>0</v>
      </c>
      <c r="M14" s="673">
        <v>0</v>
      </c>
      <c r="N14" s="673">
        <f t="shared" si="0"/>
        <v>43497.54</v>
      </c>
    </row>
    <row r="15" spans="1:16" ht="20.149999999999999" customHeight="1" x14ac:dyDescent="0.35">
      <c r="A15" s="460">
        <v>9</v>
      </c>
      <c r="B15" s="490" t="s">
        <v>751</v>
      </c>
      <c r="C15" s="673">
        <v>0</v>
      </c>
      <c r="D15" s="673">
        <v>0</v>
      </c>
      <c r="E15" s="673">
        <v>0</v>
      </c>
      <c r="F15" s="673">
        <v>0</v>
      </c>
      <c r="G15" s="673">
        <v>0</v>
      </c>
      <c r="H15" s="673">
        <v>0</v>
      </c>
      <c r="I15" s="673">
        <v>0</v>
      </c>
      <c r="J15" s="673">
        <v>0</v>
      </c>
      <c r="K15" s="673">
        <v>0</v>
      </c>
      <c r="L15" s="673">
        <v>0</v>
      </c>
      <c r="M15" s="673">
        <v>0</v>
      </c>
      <c r="N15" s="673">
        <f t="shared" si="0"/>
        <v>0</v>
      </c>
    </row>
    <row r="16" spans="1:16" ht="20.149999999999999" customHeight="1" x14ac:dyDescent="0.35">
      <c r="A16" s="460">
        <v>10</v>
      </c>
      <c r="B16" s="490" t="s">
        <v>753</v>
      </c>
      <c r="C16" s="673">
        <v>0</v>
      </c>
      <c r="D16" s="673">
        <v>0</v>
      </c>
      <c r="E16" s="673">
        <v>0</v>
      </c>
      <c r="F16" s="673">
        <v>0</v>
      </c>
      <c r="G16" s="673">
        <v>0</v>
      </c>
      <c r="H16" s="673">
        <v>0</v>
      </c>
      <c r="I16" s="673">
        <v>0</v>
      </c>
      <c r="J16" s="673">
        <v>0</v>
      </c>
      <c r="K16" s="673">
        <v>5327.4</v>
      </c>
      <c r="L16" s="673">
        <v>0</v>
      </c>
      <c r="M16" s="673">
        <v>0</v>
      </c>
      <c r="N16" s="673">
        <f t="shared" si="0"/>
        <v>5327.4</v>
      </c>
    </row>
    <row r="17" spans="1:14" ht="20.149999999999999" customHeight="1" x14ac:dyDescent="0.35">
      <c r="A17" s="460">
        <v>11</v>
      </c>
      <c r="B17" s="491" t="s">
        <v>167</v>
      </c>
      <c r="C17" s="673">
        <f t="shared" ref="C17:L17" si="1">SUM(C7:C16)</f>
        <v>0</v>
      </c>
      <c r="D17" s="673">
        <f t="shared" si="1"/>
        <v>0</v>
      </c>
      <c r="E17" s="673">
        <f t="shared" si="1"/>
        <v>0</v>
      </c>
      <c r="F17" s="673">
        <f t="shared" si="1"/>
        <v>0</v>
      </c>
      <c r="G17" s="673">
        <f t="shared" si="1"/>
        <v>9240967.2799999993</v>
      </c>
      <c r="H17" s="673">
        <f t="shared" si="1"/>
        <v>0</v>
      </c>
      <c r="I17" s="673">
        <f t="shared" si="1"/>
        <v>0</v>
      </c>
      <c r="J17" s="673">
        <f t="shared" si="1"/>
        <v>43497.54</v>
      </c>
      <c r="K17" s="673">
        <f t="shared" si="1"/>
        <v>5896.92</v>
      </c>
      <c r="L17" s="673">
        <f t="shared" si="1"/>
        <v>0</v>
      </c>
      <c r="M17" s="673">
        <f>SUM(M7:M16)</f>
        <v>0</v>
      </c>
      <c r="N17" s="673">
        <f t="shared" si="0"/>
        <v>9290361.7399999984</v>
      </c>
    </row>
    <row r="19" spans="1:14" x14ac:dyDescent="0.35">
      <c r="B19" s="24"/>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33DE-00CA-41EE-9C4E-2AB27BFC03D3}">
  <sheetPr codeName="Sheet76"/>
  <dimension ref="A1:T28"/>
  <sheetViews>
    <sheetView workbookViewId="0"/>
  </sheetViews>
  <sheetFormatPr defaultColWidth="9.1796875" defaultRowHeight="14.5" x14ac:dyDescent="0.35"/>
  <cols>
    <col min="1" max="1" width="9.1796875" style="1"/>
    <col min="2" max="2" width="20.54296875" style="1" customWidth="1"/>
    <col min="3" max="3" width="29.26953125" style="1" customWidth="1"/>
    <col min="4" max="10" width="10.7265625" style="1" customWidth="1"/>
    <col min="11" max="16384" width="9.1796875" style="1"/>
  </cols>
  <sheetData>
    <row r="1" spans="1:13" ht="20" x14ac:dyDescent="0.35">
      <c r="A1" s="480" t="s">
        <v>1265</v>
      </c>
    </row>
    <row r="2" spans="1:13" ht="15.5" x14ac:dyDescent="0.35">
      <c r="A2" s="470" t="s">
        <v>252</v>
      </c>
      <c r="E2" s="492"/>
    </row>
    <row r="3" spans="1:13" x14ac:dyDescent="0.35">
      <c r="B3" s="95"/>
      <c r="C3" s="471"/>
      <c r="D3" s="493"/>
      <c r="E3" s="471"/>
      <c r="F3" s="471"/>
      <c r="G3" s="471"/>
      <c r="H3" s="471"/>
      <c r="I3" s="471"/>
      <c r="J3" s="471"/>
      <c r="M3" s="153"/>
    </row>
    <row r="4" spans="1:13" ht="20.149999999999999" customHeight="1" x14ac:dyDescent="0.35">
      <c r="B4" s="216"/>
      <c r="C4" s="15"/>
      <c r="D4" s="5" t="s">
        <v>7</v>
      </c>
      <c r="E4" s="5" t="s">
        <v>8</v>
      </c>
      <c r="F4" s="5" t="s">
        <v>9</v>
      </c>
      <c r="G4" s="5" t="s">
        <v>46</v>
      </c>
      <c r="H4" s="5" t="s">
        <v>47</v>
      </c>
      <c r="I4" s="5" t="s">
        <v>156</v>
      </c>
      <c r="J4" s="5" t="s">
        <v>157</v>
      </c>
    </row>
    <row r="5" spans="1:13" ht="20.149999999999999" customHeight="1" x14ac:dyDescent="0.35">
      <c r="B5" s="1212"/>
      <c r="C5" s="1003" t="s">
        <v>1305</v>
      </c>
      <c r="D5" s="1276" t="s">
        <v>106</v>
      </c>
      <c r="E5" s="1273" t="s">
        <v>1001</v>
      </c>
      <c r="F5" s="1273" t="s">
        <v>1002</v>
      </c>
      <c r="G5" s="1273" t="s">
        <v>1003</v>
      </c>
      <c r="H5" s="1273" t="s">
        <v>1004</v>
      </c>
      <c r="I5" s="1273" t="s">
        <v>1280</v>
      </c>
      <c r="J5" s="1273" t="s">
        <v>1306</v>
      </c>
    </row>
    <row r="6" spans="1:13" ht="81" customHeight="1" x14ac:dyDescent="0.35">
      <c r="A6" s="494"/>
      <c r="B6" s="1212"/>
      <c r="C6" s="1003"/>
      <c r="D6" s="1277"/>
      <c r="E6" s="1274"/>
      <c r="F6" s="1274"/>
      <c r="G6" s="1274"/>
      <c r="H6" s="1274"/>
      <c r="I6" s="1274"/>
      <c r="J6" s="1274"/>
    </row>
    <row r="7" spans="1:13" ht="34.5" customHeight="1" x14ac:dyDescent="0.35">
      <c r="A7" s="142" t="s">
        <v>1307</v>
      </c>
      <c r="B7" s="44" t="s">
        <v>1009</v>
      </c>
      <c r="C7" s="15"/>
      <c r="D7" s="44"/>
      <c r="E7" s="44"/>
      <c r="F7" s="44"/>
      <c r="G7" s="44"/>
      <c r="H7" s="44"/>
      <c r="I7" s="44"/>
      <c r="J7" s="44"/>
    </row>
    <row r="8" spans="1:13" ht="20.149999999999999" customHeight="1" x14ac:dyDescent="0.35">
      <c r="A8" s="495">
        <v>1</v>
      </c>
      <c r="B8" s="44"/>
      <c r="C8" s="15" t="s">
        <v>1010</v>
      </c>
      <c r="D8" s="44"/>
      <c r="E8" s="44"/>
      <c r="F8" s="44"/>
      <c r="G8" s="44"/>
      <c r="H8" s="44"/>
      <c r="I8" s="44"/>
      <c r="J8" s="44"/>
    </row>
    <row r="9" spans="1:13" ht="20.149999999999999" customHeight="1" x14ac:dyDescent="0.35">
      <c r="A9" s="495">
        <v>2</v>
      </c>
      <c r="B9" s="44"/>
      <c r="C9" s="15" t="s">
        <v>1013</v>
      </c>
      <c r="D9" s="44"/>
      <c r="E9" s="44"/>
      <c r="F9" s="44"/>
      <c r="G9" s="44"/>
      <c r="H9" s="44"/>
      <c r="I9" s="44"/>
      <c r="J9" s="44"/>
    </row>
    <row r="10" spans="1:13" ht="20.149999999999999" customHeight="1" x14ac:dyDescent="0.35">
      <c r="A10" s="495">
        <v>3</v>
      </c>
      <c r="B10" s="44"/>
      <c r="C10" s="15" t="s">
        <v>1014</v>
      </c>
      <c r="D10" s="44"/>
      <c r="E10" s="44"/>
      <c r="F10" s="44"/>
      <c r="G10" s="44"/>
      <c r="H10" s="44"/>
      <c r="I10" s="44"/>
      <c r="J10" s="44"/>
    </row>
    <row r="11" spans="1:13" ht="20.149999999999999" customHeight="1" x14ac:dyDescent="0.35">
      <c r="A11" s="495">
        <v>4</v>
      </c>
      <c r="B11" s="44"/>
      <c r="C11" s="15" t="s">
        <v>1015</v>
      </c>
      <c r="D11" s="44"/>
      <c r="E11" s="44"/>
      <c r="F11" s="44"/>
      <c r="G11" s="44"/>
      <c r="H11" s="44"/>
      <c r="I11" s="44"/>
      <c r="J11" s="44"/>
    </row>
    <row r="12" spans="1:13" ht="20.149999999999999" customHeight="1" x14ac:dyDescent="0.35">
      <c r="A12" s="495">
        <v>5</v>
      </c>
      <c r="B12" s="44"/>
      <c r="C12" s="15" t="s">
        <v>1016</v>
      </c>
      <c r="D12" s="44"/>
      <c r="E12" s="44"/>
      <c r="F12" s="44"/>
      <c r="G12" s="44"/>
      <c r="H12" s="44"/>
      <c r="I12" s="44"/>
      <c r="J12" s="44"/>
    </row>
    <row r="13" spans="1:13" ht="20.149999999999999" customHeight="1" x14ac:dyDescent="0.35">
      <c r="A13" s="495">
        <v>6</v>
      </c>
      <c r="B13" s="44"/>
      <c r="C13" s="15" t="s">
        <v>1019</v>
      </c>
      <c r="D13" s="44"/>
      <c r="E13" s="44"/>
      <c r="F13" s="44"/>
      <c r="G13" s="44"/>
      <c r="H13" s="44"/>
      <c r="I13" s="44"/>
      <c r="J13" s="44"/>
    </row>
    <row r="14" spans="1:13" ht="20.149999999999999" customHeight="1" x14ac:dyDescent="0.35">
      <c r="A14" s="495">
        <v>7</v>
      </c>
      <c r="B14" s="44"/>
      <c r="C14" s="15" t="s">
        <v>1022</v>
      </c>
      <c r="D14" s="44"/>
      <c r="E14" s="44"/>
      <c r="F14" s="44"/>
      <c r="G14" s="44"/>
      <c r="H14" s="44"/>
      <c r="I14" s="44"/>
      <c r="J14" s="44"/>
    </row>
    <row r="15" spans="1:13" ht="20.149999999999999" customHeight="1" x14ac:dyDescent="0.35">
      <c r="A15" s="495">
        <v>8</v>
      </c>
      <c r="B15" s="44"/>
      <c r="C15" s="15" t="s">
        <v>1026</v>
      </c>
      <c r="D15" s="44"/>
      <c r="E15" s="44"/>
      <c r="F15" s="44"/>
      <c r="G15" s="44"/>
      <c r="H15" s="44"/>
      <c r="I15" s="44"/>
      <c r="J15" s="44"/>
    </row>
    <row r="16" spans="1:13" ht="20.149999999999999" customHeight="1" x14ac:dyDescent="0.35">
      <c r="A16" s="495" t="s">
        <v>1308</v>
      </c>
      <c r="B16" s="44"/>
      <c r="C16" s="5" t="s">
        <v>1309</v>
      </c>
      <c r="D16" s="44"/>
      <c r="E16" s="44"/>
      <c r="F16" s="44"/>
      <c r="G16" s="44"/>
      <c r="H16" s="44"/>
      <c r="I16" s="44"/>
      <c r="J16" s="44"/>
    </row>
    <row r="17" spans="1:20" ht="20.149999999999999" customHeight="1" x14ac:dyDescent="0.35">
      <c r="A17" s="496" t="s">
        <v>1310</v>
      </c>
      <c r="B17" s="1275" t="s">
        <v>1311</v>
      </c>
      <c r="C17" s="1275"/>
      <c r="D17" s="44"/>
      <c r="E17" s="44"/>
      <c r="F17" s="44"/>
      <c r="G17" s="44"/>
      <c r="H17" s="44"/>
      <c r="I17" s="44"/>
      <c r="J17" s="44"/>
    </row>
    <row r="18" spans="1:20" x14ac:dyDescent="0.35">
      <c r="B18" s="129"/>
    </row>
    <row r="27" spans="1:20" ht="23.5" x14ac:dyDescent="0.55000000000000004">
      <c r="O27" s="479"/>
      <c r="P27" s="497"/>
      <c r="Q27" s="497"/>
      <c r="R27" s="497"/>
      <c r="S27" s="497"/>
      <c r="T27" s="497"/>
    </row>
    <row r="28" spans="1:20" x14ac:dyDescent="0.35">
      <c r="O28" s="153"/>
    </row>
  </sheetData>
  <mergeCells count="10">
    <mergeCell ref="H5:H6"/>
    <mergeCell ref="I5:I6"/>
    <mergeCell ref="J5:J6"/>
    <mergeCell ref="B17:C17"/>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BC86-8210-4BD5-B857-597400D37371}">
  <sheetPr codeName="Sheet77"/>
  <dimension ref="A1:M18"/>
  <sheetViews>
    <sheetView workbookViewId="0"/>
  </sheetViews>
  <sheetFormatPr defaultColWidth="9.1796875" defaultRowHeight="14.5" x14ac:dyDescent="0.35"/>
  <cols>
    <col min="1" max="1" width="4" style="1" customWidth="1"/>
    <col min="2" max="2" width="23.81640625" style="1" customWidth="1"/>
    <col min="3" max="10" width="14.453125" style="1" customWidth="1"/>
    <col min="11" max="16384" width="9.1796875" style="1"/>
  </cols>
  <sheetData>
    <row r="1" spans="1:10" ht="20" x14ac:dyDescent="0.4">
      <c r="A1" s="484" t="s">
        <v>1312</v>
      </c>
    </row>
    <row r="2" spans="1:10" ht="20" x14ac:dyDescent="0.4">
      <c r="A2" s="470" t="s">
        <v>1313</v>
      </c>
      <c r="B2" s="368"/>
    </row>
    <row r="4" spans="1:10" x14ac:dyDescent="0.35">
      <c r="B4" s="473"/>
      <c r="C4" s="460" t="s">
        <v>7</v>
      </c>
      <c r="D4" s="460" t="s">
        <v>8</v>
      </c>
      <c r="E4" s="460" t="s">
        <v>9</v>
      </c>
      <c r="F4" s="460" t="s">
        <v>46</v>
      </c>
      <c r="G4" s="460" t="s">
        <v>47</v>
      </c>
      <c r="H4" s="460" t="s">
        <v>156</v>
      </c>
      <c r="I4" s="460" t="s">
        <v>157</v>
      </c>
      <c r="J4" s="460" t="s">
        <v>158</v>
      </c>
    </row>
    <row r="5" spans="1:10" ht="15" customHeight="1" x14ac:dyDescent="0.35">
      <c r="B5" s="473"/>
      <c r="C5" s="1271" t="s">
        <v>1314</v>
      </c>
      <c r="D5" s="1271"/>
      <c r="E5" s="1271"/>
      <c r="F5" s="1271"/>
      <c r="G5" s="1278" t="s">
        <v>1315</v>
      </c>
      <c r="H5" s="1279"/>
      <c r="I5" s="1279"/>
      <c r="J5" s="1280"/>
    </row>
    <row r="6" spans="1:10" ht="21" customHeight="1" x14ac:dyDescent="0.35">
      <c r="A6" s="3"/>
      <c r="B6" s="1281" t="s">
        <v>1316</v>
      </c>
      <c r="C6" s="1271" t="s">
        <v>1317</v>
      </c>
      <c r="D6" s="1271"/>
      <c r="E6" s="1271" t="s">
        <v>1318</v>
      </c>
      <c r="F6" s="1271"/>
      <c r="G6" s="1278" t="s">
        <v>1317</v>
      </c>
      <c r="H6" s="1280"/>
      <c r="I6" s="1278" t="s">
        <v>1318</v>
      </c>
      <c r="J6" s="1280"/>
    </row>
    <row r="7" spans="1:10" x14ac:dyDescent="0.35">
      <c r="A7" s="3"/>
      <c r="B7" s="1281"/>
      <c r="C7" s="460" t="s">
        <v>1319</v>
      </c>
      <c r="D7" s="460" t="s">
        <v>1320</v>
      </c>
      <c r="E7" s="460" t="s">
        <v>1319</v>
      </c>
      <c r="F7" s="460" t="s">
        <v>1320</v>
      </c>
      <c r="G7" s="472" t="s">
        <v>1319</v>
      </c>
      <c r="H7" s="472" t="s">
        <v>1320</v>
      </c>
      <c r="I7" s="472" t="s">
        <v>1319</v>
      </c>
      <c r="J7" s="472" t="s">
        <v>1320</v>
      </c>
    </row>
    <row r="8" spans="1:10" x14ac:dyDescent="0.35">
      <c r="A8" s="402">
        <v>1</v>
      </c>
      <c r="B8" s="474" t="s">
        <v>1321</v>
      </c>
      <c r="C8" s="460"/>
      <c r="D8" s="460"/>
      <c r="E8" s="460"/>
      <c r="F8" s="460"/>
      <c r="G8" s="460"/>
      <c r="H8" s="460"/>
      <c r="I8" s="460"/>
      <c r="J8" s="460"/>
    </row>
    <row r="9" spans="1:10" x14ac:dyDescent="0.35">
      <c r="A9" s="402">
        <v>2</v>
      </c>
      <c r="B9" s="474" t="s">
        <v>1322</v>
      </c>
      <c r="C9" s="460"/>
      <c r="D9" s="460"/>
      <c r="E9" s="460"/>
      <c r="F9" s="460"/>
      <c r="G9" s="460"/>
      <c r="H9" s="460"/>
      <c r="I9" s="460"/>
      <c r="J9" s="460"/>
    </row>
    <row r="10" spans="1:10" x14ac:dyDescent="0.35">
      <c r="A10" s="402">
        <v>3</v>
      </c>
      <c r="B10" s="474" t="s">
        <v>1323</v>
      </c>
      <c r="C10" s="460"/>
      <c r="D10" s="460"/>
      <c r="E10" s="460"/>
      <c r="F10" s="460"/>
      <c r="G10" s="460"/>
      <c r="H10" s="460"/>
      <c r="I10" s="460"/>
      <c r="J10" s="460"/>
    </row>
    <row r="11" spans="1:10" x14ac:dyDescent="0.35">
      <c r="A11" s="402">
        <v>4</v>
      </c>
      <c r="B11" s="474" t="s">
        <v>1324</v>
      </c>
      <c r="C11" s="460"/>
      <c r="D11" s="460"/>
      <c r="E11" s="460"/>
      <c r="F11" s="460"/>
      <c r="G11" s="460"/>
      <c r="H11" s="460"/>
      <c r="I11" s="460"/>
      <c r="J11" s="460"/>
    </row>
    <row r="12" spans="1:10" x14ac:dyDescent="0.35">
      <c r="A12" s="402">
        <v>5</v>
      </c>
      <c r="B12" s="474" t="s">
        <v>1325</v>
      </c>
      <c r="C12" s="460"/>
      <c r="D12" s="460"/>
      <c r="E12" s="460"/>
      <c r="F12" s="460"/>
      <c r="G12" s="460"/>
      <c r="H12" s="460"/>
      <c r="I12" s="460"/>
      <c r="J12" s="460"/>
    </row>
    <row r="13" spans="1:10" x14ac:dyDescent="0.35">
      <c r="A13" s="402">
        <v>6</v>
      </c>
      <c r="B13" s="474" t="s">
        <v>1326</v>
      </c>
      <c r="C13" s="460"/>
      <c r="D13" s="460"/>
      <c r="E13" s="460"/>
      <c r="F13" s="460"/>
      <c r="G13" s="460"/>
      <c r="H13" s="460"/>
      <c r="I13" s="460"/>
      <c r="J13" s="460"/>
    </row>
    <row r="14" spans="1:10" x14ac:dyDescent="0.35">
      <c r="A14" s="402">
        <v>7</v>
      </c>
      <c r="B14" s="474" t="s">
        <v>1327</v>
      </c>
      <c r="C14" s="460"/>
      <c r="D14" s="460"/>
      <c r="E14" s="460"/>
      <c r="F14" s="460"/>
      <c r="G14" s="460"/>
      <c r="H14" s="460"/>
      <c r="I14" s="460"/>
      <c r="J14" s="460"/>
    </row>
    <row r="15" spans="1:10" x14ac:dyDescent="0.35">
      <c r="A15" s="402">
        <v>8</v>
      </c>
      <c r="B15" s="474" t="s">
        <v>945</v>
      </c>
      <c r="C15" s="460"/>
      <c r="D15" s="460"/>
      <c r="E15" s="460"/>
      <c r="F15" s="460"/>
      <c r="G15" s="460"/>
      <c r="H15" s="460"/>
      <c r="I15" s="460"/>
      <c r="J15" s="460"/>
    </row>
    <row r="16" spans="1:10" x14ac:dyDescent="0.35">
      <c r="A16" s="39">
        <v>9</v>
      </c>
      <c r="B16" s="461" t="s">
        <v>45</v>
      </c>
      <c r="C16" s="461"/>
      <c r="D16" s="461"/>
      <c r="E16" s="461"/>
      <c r="F16" s="461"/>
      <c r="G16" s="461"/>
      <c r="H16" s="461"/>
      <c r="I16" s="461"/>
      <c r="J16" s="461"/>
    </row>
    <row r="17" spans="2:13" x14ac:dyDescent="0.35">
      <c r="B17" s="90"/>
      <c r="C17" s="90"/>
      <c r="D17" s="90"/>
      <c r="E17" s="90"/>
      <c r="F17" s="90"/>
      <c r="G17" s="90"/>
      <c r="H17" s="90"/>
      <c r="I17" s="90"/>
      <c r="J17" s="90"/>
    </row>
    <row r="18" spans="2:13" x14ac:dyDescent="0.35">
      <c r="M18" s="2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2501-1CD9-46FE-8505-2A3BB83A0144}">
  <sheetPr codeName="Sheet78"/>
  <dimension ref="A1:H15"/>
  <sheetViews>
    <sheetView workbookViewId="0"/>
  </sheetViews>
  <sheetFormatPr defaultColWidth="9.1796875" defaultRowHeight="14.5" x14ac:dyDescent="0.35"/>
  <cols>
    <col min="1" max="1" width="9.1796875" style="1"/>
    <col min="2" max="2" width="37.453125" style="1" customWidth="1"/>
    <col min="3" max="4" width="18.1796875" style="1" customWidth="1"/>
    <col min="5" max="16384" width="9.1796875" style="1"/>
  </cols>
  <sheetData>
    <row r="1" spans="1:8" ht="20" x14ac:dyDescent="0.4">
      <c r="A1" s="368" t="s">
        <v>1266</v>
      </c>
    </row>
    <row r="2" spans="1:8" ht="15.5" x14ac:dyDescent="0.35">
      <c r="A2" s="470" t="s">
        <v>1328</v>
      </c>
    </row>
    <row r="3" spans="1:8" x14ac:dyDescent="0.35">
      <c r="B3" s="276"/>
      <c r="C3" s="354"/>
      <c r="D3" s="354"/>
    </row>
    <row r="4" spans="1:8" ht="20.149999999999999" customHeight="1" x14ac:dyDescent="0.35">
      <c r="B4" s="473"/>
      <c r="C4" s="472" t="s">
        <v>7</v>
      </c>
      <c r="D4" s="498" t="s">
        <v>8</v>
      </c>
    </row>
    <row r="5" spans="1:8" ht="20.149999999999999" customHeight="1" x14ac:dyDescent="0.35">
      <c r="B5" s="473"/>
      <c r="C5" s="499" t="s">
        <v>1329</v>
      </c>
      <c r="D5" s="460" t="s">
        <v>1330</v>
      </c>
    </row>
    <row r="6" spans="1:8" ht="20.149999999999999" customHeight="1" x14ac:dyDescent="0.35">
      <c r="A6" s="1282" t="s">
        <v>1331</v>
      </c>
      <c r="B6" s="1283"/>
      <c r="C6" s="500"/>
      <c r="D6" s="501"/>
      <c r="H6" s="24"/>
    </row>
    <row r="7" spans="1:8" ht="20.149999999999999" customHeight="1" x14ac:dyDescent="0.35">
      <c r="A7" s="41">
        <v>1</v>
      </c>
      <c r="B7" s="502" t="s">
        <v>1332</v>
      </c>
      <c r="C7" s="70"/>
      <c r="D7" s="70"/>
    </row>
    <row r="8" spans="1:8" ht="20.149999999999999" customHeight="1" x14ac:dyDescent="0.35">
      <c r="A8" s="41">
        <v>2</v>
      </c>
      <c r="B8" s="502" t="s">
        <v>1333</v>
      </c>
      <c r="C8" s="70"/>
      <c r="D8" s="70"/>
    </row>
    <row r="9" spans="1:8" ht="20.149999999999999" customHeight="1" x14ac:dyDescent="0.35">
      <c r="A9" s="41">
        <v>3</v>
      </c>
      <c r="B9" s="502" t="s">
        <v>1334</v>
      </c>
      <c r="C9" s="70"/>
      <c r="D9" s="70"/>
    </row>
    <row r="10" spans="1:8" ht="20.149999999999999" customHeight="1" x14ac:dyDescent="0.35">
      <c r="A10" s="41">
        <v>4</v>
      </c>
      <c r="B10" s="502" t="s">
        <v>1335</v>
      </c>
      <c r="C10" s="70"/>
      <c r="D10" s="70"/>
    </row>
    <row r="11" spans="1:8" ht="20.149999999999999" customHeight="1" x14ac:dyDescent="0.35">
      <c r="A11" s="41">
        <v>5</v>
      </c>
      <c r="B11" s="502" t="s">
        <v>1336</v>
      </c>
      <c r="C11" s="70"/>
      <c r="D11" s="70"/>
    </row>
    <row r="12" spans="1:8" ht="20.149999999999999" customHeight="1" x14ac:dyDescent="0.35">
      <c r="A12" s="41">
        <v>6</v>
      </c>
      <c r="B12" s="503" t="s">
        <v>1337</v>
      </c>
      <c r="C12" s="70"/>
      <c r="D12" s="70"/>
    </row>
    <row r="13" spans="1:8" ht="20.149999999999999" customHeight="1" x14ac:dyDescent="0.35">
      <c r="A13" s="1282" t="s">
        <v>1338</v>
      </c>
      <c r="B13" s="1283"/>
      <c r="C13" s="504"/>
      <c r="D13" s="504"/>
    </row>
    <row r="14" spans="1:8" ht="20.149999999999999" customHeight="1" x14ac:dyDescent="0.35">
      <c r="A14" s="142">
        <v>7</v>
      </c>
      <c r="B14" s="502" t="s">
        <v>1339</v>
      </c>
      <c r="C14" s="70"/>
      <c r="D14" s="70"/>
      <c r="H14" s="24"/>
    </row>
    <row r="15" spans="1:8" ht="20.149999999999999" customHeight="1" x14ac:dyDescent="0.35">
      <c r="A15" s="142">
        <v>8</v>
      </c>
      <c r="B15" s="502" t="s">
        <v>1340</v>
      </c>
      <c r="C15" s="70"/>
      <c r="D15" s="7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D436-D694-426C-8A1F-F5FA0C5346E9}">
  <sheetPr codeName="Sheet79">
    <pageSetUpPr fitToPage="1"/>
  </sheetPr>
  <dimension ref="A1:C15"/>
  <sheetViews>
    <sheetView workbookViewId="0"/>
  </sheetViews>
  <sheetFormatPr defaultColWidth="9.1796875" defaultRowHeight="14.5" x14ac:dyDescent="0.35"/>
  <cols>
    <col min="1" max="1" width="7.7265625" style="1" customWidth="1"/>
    <col min="2" max="2" width="55" style="1" customWidth="1"/>
    <col min="3" max="3" width="11.7265625" style="1" customWidth="1"/>
    <col min="4" max="16384" width="9.1796875" style="1"/>
  </cols>
  <sheetData>
    <row r="1" spans="1:3" ht="20" x14ac:dyDescent="0.4">
      <c r="A1" s="368" t="s">
        <v>1267</v>
      </c>
    </row>
    <row r="2" spans="1:3" ht="15.5" x14ac:dyDescent="0.35">
      <c r="A2" s="470" t="s">
        <v>252</v>
      </c>
    </row>
    <row r="3" spans="1:3" x14ac:dyDescent="0.35">
      <c r="A3" s="354"/>
      <c r="B3" s="354"/>
      <c r="C3" s="505"/>
    </row>
    <row r="4" spans="1:3" ht="20.149999999999999" customHeight="1" x14ac:dyDescent="0.35">
      <c r="A4" s="506"/>
      <c r="B4" s="506"/>
      <c r="C4" s="472" t="s">
        <v>7</v>
      </c>
    </row>
    <row r="5" spans="1:3" ht="39" customHeight="1" x14ac:dyDescent="0.35">
      <c r="A5" s="506"/>
      <c r="B5" s="507"/>
      <c r="C5" s="472" t="s">
        <v>1280</v>
      </c>
    </row>
    <row r="6" spans="1:3" ht="20.149999999999999" customHeight="1" x14ac:dyDescent="0.35">
      <c r="A6" s="508">
        <v>1</v>
      </c>
      <c r="B6" s="483" t="s">
        <v>1341</v>
      </c>
      <c r="C6" s="474"/>
    </row>
    <row r="7" spans="1:3" ht="20.149999999999999" customHeight="1" x14ac:dyDescent="0.35">
      <c r="A7" s="472">
        <v>2</v>
      </c>
      <c r="B7" s="474" t="s">
        <v>1342</v>
      </c>
      <c r="C7" s="474"/>
    </row>
    <row r="8" spans="1:3" ht="20.149999999999999" customHeight="1" x14ac:dyDescent="0.35">
      <c r="A8" s="472">
        <v>3</v>
      </c>
      <c r="B8" s="474" t="s">
        <v>1343</v>
      </c>
      <c r="C8" s="474"/>
    </row>
    <row r="9" spans="1:3" ht="20.149999999999999" customHeight="1" x14ac:dyDescent="0.35">
      <c r="A9" s="472">
        <v>4</v>
      </c>
      <c r="B9" s="474" t="s">
        <v>1344</v>
      </c>
      <c r="C9" s="474"/>
    </row>
    <row r="10" spans="1:3" ht="20.149999999999999" customHeight="1" x14ac:dyDescent="0.35">
      <c r="A10" s="472">
        <v>5</v>
      </c>
      <c r="B10" s="474" t="s">
        <v>1345</v>
      </c>
      <c r="C10" s="474"/>
    </row>
    <row r="11" spans="1:3" ht="20.149999999999999" customHeight="1" x14ac:dyDescent="0.35">
      <c r="A11" s="472">
        <v>6</v>
      </c>
      <c r="B11" s="474" t="s">
        <v>1346</v>
      </c>
      <c r="C11" s="474"/>
    </row>
    <row r="12" spans="1:3" ht="20.149999999999999" customHeight="1" x14ac:dyDescent="0.35">
      <c r="A12" s="472">
        <v>7</v>
      </c>
      <c r="B12" s="474" t="s">
        <v>1347</v>
      </c>
      <c r="C12" s="474"/>
    </row>
    <row r="13" spans="1:3" ht="20.149999999999999" customHeight="1" x14ac:dyDescent="0.35">
      <c r="A13" s="472">
        <v>8</v>
      </c>
      <c r="B13" s="474" t="s">
        <v>1235</v>
      </c>
      <c r="C13" s="474"/>
    </row>
    <row r="14" spans="1:3" ht="20.149999999999999" customHeight="1" x14ac:dyDescent="0.35">
      <c r="A14" s="508">
        <v>9</v>
      </c>
      <c r="B14" s="483" t="s">
        <v>1348</v>
      </c>
      <c r="C14" s="474"/>
    </row>
    <row r="15" spans="1:3" x14ac:dyDescent="0.35">
      <c r="A15" s="3"/>
      <c r="B15" s="3"/>
      <c r="C15" s="3"/>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475B-E40D-498B-8734-BDD644C565AA}">
  <sheetPr codeName="Sheet80">
    <pageSetUpPr fitToPage="1"/>
  </sheetPr>
  <dimension ref="A1:D25"/>
  <sheetViews>
    <sheetView workbookViewId="0"/>
  </sheetViews>
  <sheetFormatPr defaultColWidth="9.1796875" defaultRowHeight="14.5" x14ac:dyDescent="0.35"/>
  <cols>
    <col min="1" max="1" width="9.1796875" style="3"/>
    <col min="2" max="2" width="86.7265625" style="3" customWidth="1"/>
    <col min="3" max="3" width="16.26953125" style="3" customWidth="1"/>
    <col min="4" max="4" width="18.7265625" style="3" customWidth="1"/>
    <col min="5" max="16384" width="9.1796875" style="3"/>
  </cols>
  <sheetData>
    <row r="1" spans="1:4" ht="20" x14ac:dyDescent="0.4">
      <c r="A1" s="484" t="s">
        <v>1268</v>
      </c>
    </row>
    <row r="2" spans="1:4" ht="15.5" x14ac:dyDescent="0.35">
      <c r="A2" s="509" t="s">
        <v>252</v>
      </c>
    </row>
    <row r="3" spans="1:4" ht="20.149999999999999" customHeight="1" x14ac:dyDescent="0.35">
      <c r="A3" s="510"/>
      <c r="B3" s="511"/>
      <c r="C3" s="510"/>
      <c r="D3" s="510"/>
    </row>
    <row r="4" spans="1:4" ht="20.149999999999999" customHeight="1" x14ac:dyDescent="0.35">
      <c r="A4" s="510"/>
      <c r="B4" s="511"/>
      <c r="C4" s="472" t="s">
        <v>7</v>
      </c>
      <c r="D4" s="472" t="s">
        <v>8</v>
      </c>
    </row>
    <row r="5" spans="1:4" ht="30" customHeight="1" x14ac:dyDescent="0.35">
      <c r="A5" s="510"/>
      <c r="B5" s="511"/>
      <c r="C5" s="472" t="s">
        <v>1349</v>
      </c>
      <c r="D5" s="472" t="s">
        <v>1280</v>
      </c>
    </row>
    <row r="6" spans="1:4" ht="20.149999999999999" customHeight="1" x14ac:dyDescent="0.35">
      <c r="A6" s="508">
        <v>1</v>
      </c>
      <c r="B6" s="483" t="s">
        <v>1350</v>
      </c>
      <c r="C6" s="512"/>
      <c r="D6" s="513"/>
    </row>
    <row r="7" spans="1:4" ht="29.25" customHeight="1" x14ac:dyDescent="0.35">
      <c r="A7" s="472">
        <v>2</v>
      </c>
      <c r="B7" s="474" t="s">
        <v>1351</v>
      </c>
      <c r="C7" s="513"/>
      <c r="D7" s="513"/>
    </row>
    <row r="8" spans="1:4" ht="20.149999999999999" customHeight="1" x14ac:dyDescent="0.35">
      <c r="A8" s="472">
        <v>3</v>
      </c>
      <c r="B8" s="474" t="s">
        <v>1352</v>
      </c>
      <c r="C8" s="513"/>
      <c r="D8" s="513"/>
    </row>
    <row r="9" spans="1:4" ht="20.149999999999999" customHeight="1" x14ac:dyDescent="0.35">
      <c r="A9" s="472">
        <v>4</v>
      </c>
      <c r="B9" s="474" t="s">
        <v>1353</v>
      </c>
      <c r="C9" s="513"/>
      <c r="D9" s="513"/>
    </row>
    <row r="10" spans="1:4" ht="20.149999999999999" customHeight="1" x14ac:dyDescent="0.35">
      <c r="A10" s="472">
        <v>5</v>
      </c>
      <c r="B10" s="474" t="s">
        <v>1354</v>
      </c>
      <c r="C10" s="513"/>
      <c r="D10" s="513"/>
    </row>
    <row r="11" spans="1:4" ht="20.149999999999999" customHeight="1" x14ac:dyDescent="0.35">
      <c r="A11" s="472">
        <v>6</v>
      </c>
      <c r="B11" s="474" t="s">
        <v>1355</v>
      </c>
      <c r="C11" s="513"/>
      <c r="D11" s="513"/>
    </row>
    <row r="12" spans="1:4" ht="20.149999999999999" customHeight="1" x14ac:dyDescent="0.35">
      <c r="A12" s="472">
        <v>7</v>
      </c>
      <c r="B12" s="474" t="s">
        <v>1356</v>
      </c>
      <c r="C12" s="513"/>
      <c r="D12" s="512"/>
    </row>
    <row r="13" spans="1:4" ht="20.149999999999999" customHeight="1" x14ac:dyDescent="0.35">
      <c r="A13" s="472">
        <v>8</v>
      </c>
      <c r="B13" s="474" t="s">
        <v>1357</v>
      </c>
      <c r="C13" s="513"/>
      <c r="D13" s="513"/>
    </row>
    <row r="14" spans="1:4" ht="20.149999999999999" customHeight="1" x14ac:dyDescent="0.35">
      <c r="A14" s="472">
        <v>9</v>
      </c>
      <c r="B14" s="474" t="s">
        <v>1358</v>
      </c>
      <c r="C14" s="513"/>
      <c r="D14" s="513"/>
    </row>
    <row r="15" spans="1:4" ht="20.149999999999999" customHeight="1" x14ac:dyDescent="0.35">
      <c r="A15" s="472">
        <v>10</v>
      </c>
      <c r="B15" s="474" t="s">
        <v>1359</v>
      </c>
      <c r="C15" s="513"/>
      <c r="D15" s="513"/>
    </row>
    <row r="16" spans="1:4" ht="20.149999999999999" customHeight="1" x14ac:dyDescent="0.35">
      <c r="A16" s="508">
        <v>11</v>
      </c>
      <c r="B16" s="491" t="s">
        <v>1360</v>
      </c>
      <c r="C16" s="512"/>
      <c r="D16" s="513"/>
    </row>
    <row r="17" spans="1:4" ht="32.25" customHeight="1" x14ac:dyDescent="0.35">
      <c r="A17" s="472">
        <v>12</v>
      </c>
      <c r="B17" s="474" t="s">
        <v>1361</v>
      </c>
      <c r="C17" s="513"/>
      <c r="D17" s="513"/>
    </row>
    <row r="18" spans="1:4" ht="20.149999999999999" customHeight="1" x14ac:dyDescent="0.35">
      <c r="A18" s="472">
        <v>13</v>
      </c>
      <c r="B18" s="474" t="s">
        <v>1352</v>
      </c>
      <c r="C18" s="513"/>
      <c r="D18" s="513"/>
    </row>
    <row r="19" spans="1:4" ht="20.149999999999999" customHeight="1" x14ac:dyDescent="0.35">
      <c r="A19" s="472">
        <v>14</v>
      </c>
      <c r="B19" s="474" t="s">
        <v>1353</v>
      </c>
      <c r="C19" s="513"/>
      <c r="D19" s="513"/>
    </row>
    <row r="20" spans="1:4" ht="20.149999999999999" customHeight="1" x14ac:dyDescent="0.35">
      <c r="A20" s="472">
        <v>15</v>
      </c>
      <c r="B20" s="474" t="s">
        <v>1354</v>
      </c>
      <c r="C20" s="513"/>
      <c r="D20" s="513"/>
    </row>
    <row r="21" spans="1:4" ht="20.149999999999999" customHeight="1" x14ac:dyDescent="0.35">
      <c r="A21" s="472">
        <v>16</v>
      </c>
      <c r="B21" s="474" t="s">
        <v>1355</v>
      </c>
      <c r="C21" s="513"/>
      <c r="D21" s="513"/>
    </row>
    <row r="22" spans="1:4" ht="20.149999999999999" customHeight="1" x14ac:dyDescent="0.35">
      <c r="A22" s="472">
        <v>17</v>
      </c>
      <c r="B22" s="474" t="s">
        <v>1356</v>
      </c>
      <c r="C22" s="513"/>
      <c r="D22" s="514"/>
    </row>
    <row r="23" spans="1:4" ht="20.149999999999999" customHeight="1" x14ac:dyDescent="0.35">
      <c r="A23" s="472">
        <v>18</v>
      </c>
      <c r="B23" s="474" t="s">
        <v>1357</v>
      </c>
      <c r="C23" s="513"/>
      <c r="D23" s="513"/>
    </row>
    <row r="24" spans="1:4" ht="20.149999999999999" customHeight="1" x14ac:dyDescent="0.35">
      <c r="A24" s="472">
        <v>19</v>
      </c>
      <c r="B24" s="474" t="s">
        <v>1358</v>
      </c>
      <c r="C24" s="513"/>
      <c r="D24" s="513"/>
    </row>
    <row r="25" spans="1:4" ht="20.149999999999999" customHeight="1" x14ac:dyDescent="0.35">
      <c r="A25" s="472">
        <v>20</v>
      </c>
      <c r="B25" s="474" t="s">
        <v>1359</v>
      </c>
      <c r="C25" s="513"/>
      <c r="D25" s="513"/>
    </row>
  </sheetData>
  <pageMargins left="0.70866141732283472" right="0.70866141732283472" top="0.74803149606299213" bottom="0.74803149606299213" header="0.31496062992125984" footer="0.31496062992125984"/>
  <pageSetup paperSize="9" scale="95" orientation="landscape" r:id="rId1"/>
  <headerFooter>
    <oddHeader>&amp;CEN 
Annex 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CC04-407A-4CE2-9C35-5594F4F3D8E1}">
  <sheetPr codeName="Sheet82">
    <pageSetUpPr fitToPage="1"/>
  </sheetPr>
  <dimension ref="A1:C16"/>
  <sheetViews>
    <sheetView workbookViewId="0"/>
  </sheetViews>
  <sheetFormatPr defaultColWidth="11.453125" defaultRowHeight="14.5" x14ac:dyDescent="0.35"/>
  <cols>
    <col min="1" max="1" width="14.7265625" style="1" customWidth="1"/>
    <col min="2" max="2" width="12.26953125" style="1" bestFit="1" customWidth="1"/>
    <col min="3" max="3" width="87.26953125" style="1" customWidth="1"/>
    <col min="4" max="16384" width="11.453125" style="1"/>
  </cols>
  <sheetData>
    <row r="1" spans="1:3" ht="18.5" x14ac:dyDescent="0.45">
      <c r="A1" s="43" t="s">
        <v>1362</v>
      </c>
    </row>
    <row r="2" spans="1:3" x14ac:dyDescent="0.35">
      <c r="A2" s="1" t="s">
        <v>121</v>
      </c>
    </row>
    <row r="5" spans="1:3" x14ac:dyDescent="0.35">
      <c r="A5" s="39" t="s">
        <v>122</v>
      </c>
      <c r="B5" s="15" t="s">
        <v>114</v>
      </c>
      <c r="C5" s="44" t="s">
        <v>123</v>
      </c>
    </row>
    <row r="6" spans="1:3" ht="87" x14ac:dyDescent="0.35">
      <c r="A6" s="41" t="s">
        <v>1368</v>
      </c>
      <c r="B6" s="15" t="s">
        <v>117</v>
      </c>
      <c r="C6" s="515" t="s">
        <v>1369</v>
      </c>
    </row>
    <row r="7" spans="1:3" ht="87" x14ac:dyDescent="0.35">
      <c r="A7" s="41" t="s">
        <v>1370</v>
      </c>
      <c r="B7" s="45" t="s">
        <v>118</v>
      </c>
      <c r="C7" s="515" t="s">
        <v>1371</v>
      </c>
    </row>
    <row r="8" spans="1:3" ht="43.5" x14ac:dyDescent="0.35">
      <c r="A8" s="41" t="s">
        <v>1372</v>
      </c>
      <c r="B8" s="15" t="s">
        <v>148</v>
      </c>
      <c r="C8" s="83" t="s">
        <v>1373</v>
      </c>
    </row>
    <row r="9" spans="1:3" ht="116" x14ac:dyDescent="0.35">
      <c r="A9" s="41" t="s">
        <v>1374</v>
      </c>
      <c r="B9" s="15" t="s">
        <v>133</v>
      </c>
      <c r="C9" s="515" t="s">
        <v>1375</v>
      </c>
    </row>
    <row r="10" spans="1:3" ht="29" x14ac:dyDescent="0.35">
      <c r="A10" s="41" t="s">
        <v>1376</v>
      </c>
      <c r="B10" s="15" t="s">
        <v>135</v>
      </c>
      <c r="C10" s="83" t="s">
        <v>1377</v>
      </c>
    </row>
    <row r="11" spans="1:3" ht="29" x14ac:dyDescent="0.35">
      <c r="A11" s="41" t="s">
        <v>1378</v>
      </c>
      <c r="B11" s="15" t="s">
        <v>138</v>
      </c>
      <c r="C11" s="83" t="s">
        <v>1379</v>
      </c>
    </row>
    <row r="12" spans="1:3" ht="29" x14ac:dyDescent="0.35">
      <c r="A12" s="41" t="s">
        <v>1380</v>
      </c>
      <c r="B12" s="15" t="s">
        <v>141</v>
      </c>
      <c r="C12" s="83" t="s">
        <v>1381</v>
      </c>
    </row>
    <row r="13" spans="1:3" ht="29" x14ac:dyDescent="0.35">
      <c r="A13" s="41" t="s">
        <v>1382</v>
      </c>
      <c r="B13" s="15" t="s">
        <v>285</v>
      </c>
      <c r="C13" s="83" t="s">
        <v>1383</v>
      </c>
    </row>
    <row r="14" spans="1:3" ht="87" x14ac:dyDescent="0.35">
      <c r="A14" s="41" t="s">
        <v>1384</v>
      </c>
      <c r="B14" s="15" t="s">
        <v>334</v>
      </c>
      <c r="C14" s="515" t="s">
        <v>1385</v>
      </c>
    </row>
    <row r="16" spans="1:3" x14ac:dyDescent="0.35">
      <c r="B16" s="1284"/>
      <c r="C16" s="1116"/>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094A-AF6E-43D9-B1CB-BF95D82DF709}">
  <sheetPr codeName="Sheet83">
    <pageSetUpPr fitToPage="1"/>
  </sheetPr>
  <dimension ref="A1:Q20"/>
  <sheetViews>
    <sheetView topLeftCell="A7" workbookViewId="0">
      <selection activeCell="I30" sqref="I30"/>
    </sheetView>
  </sheetViews>
  <sheetFormatPr defaultColWidth="9.1796875" defaultRowHeight="14.5" x14ac:dyDescent="0.35"/>
  <cols>
    <col min="1" max="1" width="5.1796875" style="1" customWidth="1"/>
    <col min="2" max="2" width="27.1796875" style="1" customWidth="1"/>
    <col min="3" max="17" width="12.26953125" style="1" customWidth="1"/>
    <col min="18" max="16384" width="9.1796875" style="1"/>
  </cols>
  <sheetData>
    <row r="1" spans="1:17" ht="18.5" x14ac:dyDescent="0.45">
      <c r="A1" s="3"/>
      <c r="B1" s="1288" t="s">
        <v>1386</v>
      </c>
      <c r="C1" s="1288"/>
      <c r="D1" s="1288"/>
      <c r="E1" s="1288"/>
      <c r="F1" s="1288"/>
      <c r="G1" s="1288"/>
      <c r="H1" s="1288"/>
      <c r="I1" s="1288"/>
      <c r="J1" s="1288"/>
      <c r="K1" s="1288"/>
      <c r="L1" s="1288"/>
      <c r="M1" s="1288"/>
      <c r="N1" s="1288"/>
      <c r="O1" s="1288"/>
      <c r="P1" s="1288"/>
      <c r="Q1" s="1288"/>
    </row>
    <row r="4" spans="1:17" x14ac:dyDescent="0.35">
      <c r="A4" s="516"/>
      <c r="B4" s="517"/>
      <c r="C4" s="402" t="s">
        <v>7</v>
      </c>
      <c r="D4" s="402" t="s">
        <v>8</v>
      </c>
      <c r="E4" s="402" t="s">
        <v>9</v>
      </c>
      <c r="F4" s="402" t="s">
        <v>46</v>
      </c>
      <c r="G4" s="402" t="s">
        <v>47</v>
      </c>
      <c r="H4" s="402" t="s">
        <v>156</v>
      </c>
      <c r="I4" s="402" t="s">
        <v>157</v>
      </c>
      <c r="J4" s="402" t="s">
        <v>158</v>
      </c>
      <c r="K4" s="402" t="s">
        <v>159</v>
      </c>
      <c r="L4" s="402" t="s">
        <v>160</v>
      </c>
      <c r="M4" s="402" t="s">
        <v>161</v>
      </c>
      <c r="N4" s="402" t="s">
        <v>162</v>
      </c>
      <c r="O4" s="402" t="s">
        <v>163</v>
      </c>
      <c r="P4" s="402" t="s">
        <v>758</v>
      </c>
      <c r="Q4" s="402" t="s">
        <v>759</v>
      </c>
    </row>
    <row r="5" spans="1:17" x14ac:dyDescent="0.35">
      <c r="A5" s="516"/>
      <c r="B5" s="517"/>
      <c r="C5" s="1289" t="s">
        <v>1387</v>
      </c>
      <c r="D5" s="1289"/>
      <c r="E5" s="1289"/>
      <c r="F5" s="1289"/>
      <c r="G5" s="1289"/>
      <c r="H5" s="1289"/>
      <c r="I5" s="1289"/>
      <c r="J5" s="1289" t="s">
        <v>1388</v>
      </c>
      <c r="K5" s="1289"/>
      <c r="L5" s="1289"/>
      <c r="M5" s="1289"/>
      <c r="N5" s="1289" t="s">
        <v>1389</v>
      </c>
      <c r="O5" s="1289"/>
      <c r="P5" s="1289"/>
      <c r="Q5" s="1289"/>
    </row>
    <row r="6" spans="1:17" x14ac:dyDescent="0.35">
      <c r="A6" s="516"/>
      <c r="B6" s="517"/>
      <c r="C6" s="1290" t="s">
        <v>1390</v>
      </c>
      <c r="D6" s="1291"/>
      <c r="E6" s="1291"/>
      <c r="F6" s="1292"/>
      <c r="G6" s="1293" t="s">
        <v>1391</v>
      </c>
      <c r="H6" s="1289"/>
      <c r="I6" s="518" t="s">
        <v>1392</v>
      </c>
      <c r="J6" s="1289" t="s">
        <v>1390</v>
      </c>
      <c r="K6" s="1289"/>
      <c r="L6" s="1285" t="s">
        <v>1391</v>
      </c>
      <c r="M6" s="518" t="s">
        <v>1392</v>
      </c>
      <c r="N6" s="1289" t="s">
        <v>1390</v>
      </c>
      <c r="O6" s="1289"/>
      <c r="P6" s="1285" t="s">
        <v>1391</v>
      </c>
      <c r="Q6" s="518" t="s">
        <v>1392</v>
      </c>
    </row>
    <row r="7" spans="1:17" x14ac:dyDescent="0.35">
      <c r="A7" s="516"/>
      <c r="B7" s="517"/>
      <c r="C7" s="1294" t="s">
        <v>1393</v>
      </c>
      <c r="D7" s="1292"/>
      <c r="E7" s="1294" t="s">
        <v>1394</v>
      </c>
      <c r="F7" s="1292"/>
      <c r="G7" s="1287"/>
      <c r="H7" s="1285" t="s">
        <v>1395</v>
      </c>
      <c r="I7" s="1287"/>
      <c r="J7" s="1285" t="s">
        <v>1393</v>
      </c>
      <c r="K7" s="1285" t="s">
        <v>1394</v>
      </c>
      <c r="L7" s="1287"/>
      <c r="M7" s="1287"/>
      <c r="N7" s="1285" t="s">
        <v>1393</v>
      </c>
      <c r="O7" s="1285" t="s">
        <v>1394</v>
      </c>
      <c r="P7" s="1287"/>
      <c r="Q7" s="1287"/>
    </row>
    <row r="8" spans="1:17" x14ac:dyDescent="0.35">
      <c r="A8" s="519"/>
      <c r="B8" s="520"/>
      <c r="C8" s="521"/>
      <c r="D8" s="402" t="s">
        <v>1395</v>
      </c>
      <c r="E8" s="521"/>
      <c r="F8" s="402" t="s">
        <v>1395</v>
      </c>
      <c r="G8" s="1286"/>
      <c r="H8" s="1286"/>
      <c r="I8" s="1286"/>
      <c r="J8" s="1286"/>
      <c r="K8" s="1286"/>
      <c r="L8" s="1286"/>
      <c r="M8" s="1286"/>
      <c r="N8" s="1286"/>
      <c r="O8" s="1286"/>
      <c r="P8" s="1286"/>
      <c r="Q8" s="1286"/>
    </row>
    <row r="9" spans="1:17" x14ac:dyDescent="0.35">
      <c r="A9" s="522">
        <v>1</v>
      </c>
      <c r="B9" s="523" t="s">
        <v>1396</v>
      </c>
      <c r="C9" s="521"/>
      <c r="D9" s="402"/>
      <c r="E9" s="521"/>
      <c r="F9" s="402"/>
      <c r="G9" s="496"/>
      <c r="H9" s="496"/>
      <c r="I9" s="496"/>
      <c r="J9" s="496"/>
      <c r="K9" s="496"/>
      <c r="L9" s="496"/>
      <c r="M9" s="496"/>
      <c r="N9" s="496"/>
      <c r="O9" s="496"/>
      <c r="P9" s="496"/>
      <c r="Q9" s="496"/>
    </row>
    <row r="10" spans="1:17" x14ac:dyDescent="0.35">
      <c r="A10" s="142">
        <v>2</v>
      </c>
      <c r="B10" s="524" t="s">
        <v>1397</v>
      </c>
      <c r="C10" s="402"/>
      <c r="D10" s="402"/>
      <c r="E10" s="402"/>
      <c r="F10" s="402"/>
      <c r="G10" s="402"/>
      <c r="H10" s="402"/>
      <c r="I10" s="402"/>
      <c r="J10" s="402"/>
      <c r="K10" s="402"/>
      <c r="L10" s="402"/>
      <c r="M10" s="402"/>
      <c r="N10" s="402"/>
      <c r="O10" s="402"/>
      <c r="P10" s="402"/>
      <c r="Q10" s="402"/>
    </row>
    <row r="11" spans="1:17" x14ac:dyDescent="0.35">
      <c r="A11" s="142">
        <v>3</v>
      </c>
      <c r="B11" s="169" t="s">
        <v>1398</v>
      </c>
      <c r="C11" s="169"/>
      <c r="D11" s="169"/>
      <c r="E11" s="169"/>
      <c r="F11" s="169"/>
      <c r="G11" s="169"/>
      <c r="H11" s="169"/>
      <c r="I11" s="169"/>
      <c r="J11" s="169"/>
      <c r="K11" s="169"/>
      <c r="L11" s="169"/>
      <c r="M11" s="169"/>
      <c r="N11" s="169"/>
      <c r="O11" s="169"/>
      <c r="P11" s="169"/>
      <c r="Q11" s="169"/>
    </row>
    <row r="12" spans="1:17" x14ac:dyDescent="0.35">
      <c r="A12" s="142">
        <v>4</v>
      </c>
      <c r="B12" s="169" t="s">
        <v>1399</v>
      </c>
      <c r="C12" s="169"/>
      <c r="D12" s="169"/>
      <c r="E12" s="169"/>
      <c r="F12" s="169"/>
      <c r="G12" s="169"/>
      <c r="H12" s="169"/>
      <c r="I12" s="169"/>
      <c r="J12" s="169"/>
      <c r="K12" s="169"/>
      <c r="L12" s="169"/>
      <c r="M12" s="169"/>
      <c r="N12" s="169"/>
      <c r="O12" s="169"/>
      <c r="P12" s="169"/>
      <c r="Q12" s="169"/>
    </row>
    <row r="13" spans="1:17" x14ac:dyDescent="0.35">
      <c r="A13" s="142">
        <v>5</v>
      </c>
      <c r="B13" s="169" t="s">
        <v>1400</v>
      </c>
      <c r="C13" s="169"/>
      <c r="D13" s="169"/>
      <c r="E13" s="169"/>
      <c r="F13" s="169"/>
      <c r="G13" s="169"/>
      <c r="H13" s="169"/>
      <c r="I13" s="169"/>
      <c r="J13" s="169"/>
      <c r="K13" s="169"/>
      <c r="L13" s="169"/>
      <c r="M13" s="169"/>
      <c r="N13" s="169"/>
      <c r="O13" s="169"/>
      <c r="P13" s="169"/>
      <c r="Q13" s="169"/>
    </row>
    <row r="14" spans="1:17" x14ac:dyDescent="0.35">
      <c r="A14" s="142">
        <v>6</v>
      </c>
      <c r="B14" s="169" t="s">
        <v>1401</v>
      </c>
      <c r="C14" s="169"/>
      <c r="D14" s="169"/>
      <c r="E14" s="169"/>
      <c r="F14" s="169"/>
      <c r="G14" s="169"/>
      <c r="H14" s="169"/>
      <c r="I14" s="169"/>
      <c r="J14" s="169"/>
      <c r="K14" s="169"/>
      <c r="L14" s="169"/>
      <c r="M14" s="169"/>
      <c r="N14" s="169"/>
      <c r="O14" s="169"/>
      <c r="P14" s="169"/>
      <c r="Q14" s="169"/>
    </row>
    <row r="15" spans="1:17" x14ac:dyDescent="0.35">
      <c r="A15" s="142">
        <v>7</v>
      </c>
      <c r="B15" s="525" t="s">
        <v>1402</v>
      </c>
      <c r="C15" s="402"/>
      <c r="D15" s="402"/>
      <c r="E15" s="402"/>
      <c r="F15" s="402"/>
      <c r="G15" s="402"/>
      <c r="H15" s="402"/>
      <c r="I15" s="402"/>
      <c r="J15" s="402"/>
      <c r="K15" s="402"/>
      <c r="L15" s="402"/>
      <c r="M15" s="402"/>
      <c r="N15" s="402"/>
      <c r="O15" s="402"/>
      <c r="P15" s="402"/>
      <c r="Q15" s="402"/>
    </row>
    <row r="16" spans="1:17" x14ac:dyDescent="0.35">
      <c r="A16" s="142">
        <v>8</v>
      </c>
      <c r="B16" s="169" t="s">
        <v>1403</v>
      </c>
      <c r="C16" s="169"/>
      <c r="D16" s="169"/>
      <c r="E16" s="169"/>
      <c r="F16" s="169"/>
      <c r="G16" s="169"/>
      <c r="H16" s="169"/>
      <c r="I16" s="169"/>
      <c r="J16" s="169"/>
      <c r="K16" s="169"/>
      <c r="L16" s="169"/>
      <c r="M16" s="169"/>
      <c r="N16" s="169"/>
      <c r="O16" s="169"/>
      <c r="P16" s="169"/>
      <c r="Q16" s="169"/>
    </row>
    <row r="17" spans="1:17" x14ac:dyDescent="0.35">
      <c r="A17" s="142">
        <v>9</v>
      </c>
      <c r="B17" s="169" t="s">
        <v>1404</v>
      </c>
      <c r="C17" s="169"/>
      <c r="D17" s="169"/>
      <c r="E17" s="169"/>
      <c r="F17" s="169"/>
      <c r="G17" s="169"/>
      <c r="H17" s="169"/>
      <c r="I17" s="169"/>
      <c r="J17" s="169"/>
      <c r="K17" s="169"/>
      <c r="L17" s="169"/>
      <c r="M17" s="169"/>
      <c r="N17" s="169"/>
      <c r="O17" s="169"/>
      <c r="P17" s="169"/>
      <c r="Q17" s="169"/>
    </row>
    <row r="18" spans="1:17" x14ac:dyDescent="0.35">
      <c r="A18" s="142">
        <v>10</v>
      </c>
      <c r="B18" s="169" t="s">
        <v>1405</v>
      </c>
      <c r="C18" s="169"/>
      <c r="D18" s="169"/>
      <c r="E18" s="169"/>
      <c r="F18" s="169"/>
      <c r="G18" s="169"/>
      <c r="H18" s="169"/>
      <c r="I18" s="169"/>
      <c r="J18" s="169"/>
      <c r="K18" s="169"/>
      <c r="L18" s="169"/>
      <c r="M18" s="169"/>
      <c r="N18" s="169"/>
      <c r="O18" s="169"/>
      <c r="P18" s="169"/>
      <c r="Q18" s="169"/>
    </row>
    <row r="19" spans="1:17" x14ac:dyDescent="0.35">
      <c r="A19" s="142">
        <v>11</v>
      </c>
      <c r="B19" s="169" t="s">
        <v>1406</v>
      </c>
      <c r="C19" s="169"/>
      <c r="D19" s="169"/>
      <c r="E19" s="169"/>
      <c r="F19" s="169"/>
      <c r="G19" s="169"/>
      <c r="H19" s="169"/>
      <c r="I19" s="169"/>
      <c r="J19" s="169"/>
      <c r="K19" s="169"/>
      <c r="L19" s="169"/>
      <c r="M19" s="169"/>
      <c r="N19" s="169"/>
      <c r="O19" s="169"/>
      <c r="P19" s="169"/>
      <c r="Q19" s="169"/>
    </row>
    <row r="20" spans="1:17" x14ac:dyDescent="0.35">
      <c r="A20" s="142">
        <v>12</v>
      </c>
      <c r="B20" s="169" t="s">
        <v>1401</v>
      </c>
      <c r="C20" s="169"/>
      <c r="D20" s="169"/>
      <c r="E20" s="169"/>
      <c r="F20" s="169"/>
      <c r="G20" s="169"/>
      <c r="H20" s="169"/>
      <c r="I20" s="169"/>
      <c r="J20" s="169"/>
      <c r="K20" s="169"/>
      <c r="L20" s="169"/>
      <c r="M20" s="169"/>
      <c r="N20" s="169"/>
      <c r="O20" s="169"/>
      <c r="P20" s="169"/>
      <c r="Q20" s="169"/>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4CDC-472E-4AB9-9C07-016754758E4E}">
  <sheetPr codeName="Sheet84">
    <pageSetUpPr fitToPage="1"/>
  </sheetPr>
  <dimension ref="A1:N19"/>
  <sheetViews>
    <sheetView workbookViewId="0">
      <selection activeCell="I30" sqref="I30"/>
    </sheetView>
  </sheetViews>
  <sheetFormatPr defaultColWidth="9.1796875" defaultRowHeight="14.5" x14ac:dyDescent="0.35"/>
  <cols>
    <col min="1" max="1" width="5.26953125" style="1" customWidth="1"/>
    <col min="2" max="2" width="27.1796875" style="1" customWidth="1"/>
    <col min="3" max="12" width="12.26953125" style="1" customWidth="1"/>
    <col min="13" max="13" width="15.81640625" style="1" customWidth="1"/>
    <col min="14" max="16384" width="9.1796875" style="1"/>
  </cols>
  <sheetData>
    <row r="1" spans="1:14" ht="18.5" x14ac:dyDescent="0.45">
      <c r="B1" s="350" t="s">
        <v>1364</v>
      </c>
      <c r="C1" s="43"/>
      <c r="D1" s="43"/>
      <c r="E1" s="43"/>
      <c r="F1" s="43"/>
      <c r="G1" s="43"/>
      <c r="H1" s="43"/>
      <c r="I1" s="43"/>
      <c r="J1" s="43"/>
      <c r="K1" s="43"/>
      <c r="L1" s="43"/>
      <c r="M1" s="43"/>
    </row>
    <row r="4" spans="1:14" x14ac:dyDescent="0.35">
      <c r="A4" s="516"/>
      <c r="B4" s="517"/>
      <c r="C4" s="402" t="s">
        <v>7</v>
      </c>
      <c r="D4" s="402" t="s">
        <v>8</v>
      </c>
      <c r="E4" s="402" t="s">
        <v>9</v>
      </c>
      <c r="F4" s="402" t="s">
        <v>46</v>
      </c>
      <c r="G4" s="402" t="s">
        <v>47</v>
      </c>
      <c r="H4" s="402" t="s">
        <v>156</v>
      </c>
      <c r="I4" s="402" t="s">
        <v>157</v>
      </c>
      <c r="J4" s="402" t="s">
        <v>158</v>
      </c>
      <c r="K4" s="402" t="s">
        <v>159</v>
      </c>
      <c r="L4" s="402" t="s">
        <v>160</v>
      </c>
      <c r="M4" s="402" t="s">
        <v>161</v>
      </c>
      <c r="N4" s="402" t="s">
        <v>162</v>
      </c>
    </row>
    <row r="5" spans="1:14" x14ac:dyDescent="0.35">
      <c r="A5" s="516"/>
      <c r="B5" s="517"/>
      <c r="C5" s="1289" t="s">
        <v>1387</v>
      </c>
      <c r="D5" s="1289"/>
      <c r="E5" s="1289"/>
      <c r="F5" s="1289"/>
      <c r="G5" s="1289" t="s">
        <v>1388</v>
      </c>
      <c r="H5" s="1289"/>
      <c r="I5" s="1289"/>
      <c r="J5" s="1289"/>
      <c r="K5" s="1289" t="s">
        <v>1389</v>
      </c>
      <c r="L5" s="1289"/>
      <c r="M5" s="1289"/>
      <c r="N5" s="1289"/>
    </row>
    <row r="6" spans="1:14" x14ac:dyDescent="0.35">
      <c r="A6" s="516"/>
      <c r="B6" s="517"/>
      <c r="C6" s="1290" t="s">
        <v>1390</v>
      </c>
      <c r="D6" s="1291"/>
      <c r="E6" s="1285" t="s">
        <v>1391</v>
      </c>
      <c r="F6" s="518" t="s">
        <v>1392</v>
      </c>
      <c r="G6" s="1289" t="s">
        <v>1390</v>
      </c>
      <c r="H6" s="1289"/>
      <c r="I6" s="1285" t="s">
        <v>1391</v>
      </c>
      <c r="J6" s="518" t="s">
        <v>1392</v>
      </c>
      <c r="K6" s="1289" t="s">
        <v>1390</v>
      </c>
      <c r="L6" s="1289"/>
      <c r="M6" s="1285" t="s">
        <v>1391</v>
      </c>
      <c r="N6" s="518" t="s">
        <v>1392</v>
      </c>
    </row>
    <row r="7" spans="1:14" x14ac:dyDescent="0.35">
      <c r="A7" s="519"/>
      <c r="B7" s="520"/>
      <c r="C7" s="526" t="s">
        <v>1393</v>
      </c>
      <c r="D7" s="526" t="s">
        <v>1394</v>
      </c>
      <c r="E7" s="1286"/>
      <c r="F7" s="496"/>
      <c r="G7" s="527" t="s">
        <v>1393</v>
      </c>
      <c r="H7" s="527" t="s">
        <v>1394</v>
      </c>
      <c r="I7" s="1286"/>
      <c r="J7" s="496"/>
      <c r="K7" s="527" t="s">
        <v>1393</v>
      </c>
      <c r="L7" s="527" t="s">
        <v>1394</v>
      </c>
      <c r="M7" s="1286"/>
      <c r="N7" s="496"/>
    </row>
    <row r="8" spans="1:14" x14ac:dyDescent="0.35">
      <c r="A8" s="522">
        <v>1</v>
      </c>
      <c r="B8" s="523" t="s">
        <v>1396</v>
      </c>
      <c r="C8" s="526"/>
      <c r="D8" s="526"/>
      <c r="E8" s="496"/>
      <c r="F8" s="527"/>
      <c r="G8" s="527"/>
      <c r="H8" s="527"/>
      <c r="I8" s="496"/>
      <c r="J8" s="527"/>
      <c r="K8" s="527"/>
      <c r="L8" s="527"/>
      <c r="M8" s="496"/>
      <c r="N8" s="527"/>
    </row>
    <row r="9" spans="1:14" x14ac:dyDescent="0.35">
      <c r="A9" s="142">
        <v>2</v>
      </c>
      <c r="B9" s="528" t="s">
        <v>1397</v>
      </c>
      <c r="C9" s="402"/>
      <c r="D9" s="402"/>
      <c r="E9" s="402"/>
      <c r="F9" s="402"/>
      <c r="G9" s="402"/>
      <c r="H9" s="402"/>
      <c r="I9" s="402"/>
      <c r="J9" s="402"/>
      <c r="K9" s="402"/>
      <c r="L9" s="402"/>
      <c r="M9" s="402"/>
      <c r="N9" s="402"/>
    </row>
    <row r="10" spans="1:14" x14ac:dyDescent="0.35">
      <c r="A10" s="142">
        <v>3</v>
      </c>
      <c r="B10" s="529" t="s">
        <v>1398</v>
      </c>
      <c r="C10" s="169"/>
      <c r="D10" s="169"/>
      <c r="E10" s="169"/>
      <c r="F10" s="169"/>
      <c r="G10" s="169"/>
      <c r="H10" s="169"/>
      <c r="I10" s="169"/>
      <c r="J10" s="169"/>
      <c r="K10" s="169"/>
      <c r="L10" s="169"/>
      <c r="M10" s="169"/>
      <c r="N10" s="169"/>
    </row>
    <row r="11" spans="1:14" x14ac:dyDescent="0.35">
      <c r="A11" s="142">
        <v>4</v>
      </c>
      <c r="B11" s="529" t="s">
        <v>1399</v>
      </c>
      <c r="C11" s="169"/>
      <c r="D11" s="169"/>
      <c r="E11" s="169"/>
      <c r="F11" s="169"/>
      <c r="G11" s="169"/>
      <c r="H11" s="169"/>
      <c r="I11" s="169"/>
      <c r="J11" s="169"/>
      <c r="K11" s="169"/>
      <c r="L11" s="169"/>
      <c r="M11" s="169"/>
      <c r="N11" s="169"/>
    </row>
    <row r="12" spans="1:14" x14ac:dyDescent="0.35">
      <c r="A12" s="142">
        <v>5</v>
      </c>
      <c r="B12" s="529" t="s">
        <v>1400</v>
      </c>
      <c r="C12" s="169"/>
      <c r="D12" s="169"/>
      <c r="E12" s="169"/>
      <c r="F12" s="169"/>
      <c r="G12" s="169"/>
      <c r="H12" s="169"/>
      <c r="I12" s="169"/>
      <c r="J12" s="169"/>
      <c r="K12" s="169"/>
      <c r="L12" s="169"/>
      <c r="M12" s="169"/>
      <c r="N12" s="169"/>
    </row>
    <row r="13" spans="1:14" x14ac:dyDescent="0.35">
      <c r="A13" s="142">
        <v>6</v>
      </c>
      <c r="B13" s="529" t="s">
        <v>1401</v>
      </c>
      <c r="C13" s="169"/>
      <c r="D13" s="169"/>
      <c r="E13" s="169"/>
      <c r="F13" s="169"/>
      <c r="G13" s="169"/>
      <c r="H13" s="169"/>
      <c r="I13" s="169"/>
      <c r="J13" s="169"/>
      <c r="K13" s="169"/>
      <c r="L13" s="169"/>
      <c r="M13" s="169"/>
      <c r="N13" s="169"/>
    </row>
    <row r="14" spans="1:14" ht="15.75" customHeight="1" x14ac:dyDescent="0.35">
      <c r="A14" s="142">
        <v>7</v>
      </c>
      <c r="B14" s="528" t="s">
        <v>1402</v>
      </c>
      <c r="C14" s="402"/>
      <c r="D14" s="402"/>
      <c r="E14" s="402"/>
      <c r="F14" s="402"/>
      <c r="G14" s="402"/>
      <c r="H14" s="402"/>
      <c r="I14" s="402"/>
      <c r="J14" s="402"/>
      <c r="K14" s="402"/>
      <c r="L14" s="402"/>
      <c r="M14" s="402"/>
      <c r="N14" s="402"/>
    </row>
    <row r="15" spans="1:14" x14ac:dyDescent="0.35">
      <c r="A15" s="142">
        <v>8</v>
      </c>
      <c r="B15" s="529" t="s">
        <v>1403</v>
      </c>
      <c r="C15" s="169"/>
      <c r="D15" s="169"/>
      <c r="E15" s="169"/>
      <c r="F15" s="169"/>
      <c r="G15" s="169"/>
      <c r="H15" s="169"/>
      <c r="I15" s="169"/>
      <c r="J15" s="169"/>
      <c r="K15" s="169"/>
      <c r="L15" s="169"/>
      <c r="M15" s="169"/>
      <c r="N15" s="169"/>
    </row>
    <row r="16" spans="1:14" x14ac:dyDescent="0.35">
      <c r="A16" s="142">
        <v>9</v>
      </c>
      <c r="B16" s="529" t="s">
        <v>1404</v>
      </c>
      <c r="C16" s="169"/>
      <c r="D16" s="169"/>
      <c r="E16" s="169"/>
      <c r="F16" s="169"/>
      <c r="G16" s="169"/>
      <c r="H16" s="169"/>
      <c r="I16" s="169"/>
      <c r="J16" s="169"/>
      <c r="K16" s="169"/>
      <c r="L16" s="169"/>
      <c r="M16" s="169"/>
      <c r="N16" s="169"/>
    </row>
    <row r="17" spans="1:14" x14ac:dyDescent="0.35">
      <c r="A17" s="142">
        <v>10</v>
      </c>
      <c r="B17" s="529" t="s">
        <v>1405</v>
      </c>
      <c r="C17" s="169"/>
      <c r="D17" s="169"/>
      <c r="E17" s="169"/>
      <c r="F17" s="169"/>
      <c r="G17" s="169"/>
      <c r="H17" s="169"/>
      <c r="I17" s="169"/>
      <c r="J17" s="169"/>
      <c r="K17" s="169"/>
      <c r="L17" s="169"/>
      <c r="M17" s="169"/>
      <c r="N17" s="169"/>
    </row>
    <row r="18" spans="1:14" x14ac:dyDescent="0.35">
      <c r="A18" s="142">
        <v>11</v>
      </c>
      <c r="B18" s="529" t="s">
        <v>1406</v>
      </c>
      <c r="C18" s="169"/>
      <c r="D18" s="169"/>
      <c r="E18" s="169"/>
      <c r="F18" s="169"/>
      <c r="G18" s="169"/>
      <c r="H18" s="169"/>
      <c r="I18" s="169"/>
      <c r="J18" s="169"/>
      <c r="K18" s="169"/>
      <c r="L18" s="169"/>
      <c r="M18" s="169"/>
      <c r="N18" s="169"/>
    </row>
    <row r="19" spans="1:14" x14ac:dyDescent="0.35">
      <c r="A19" s="142">
        <v>12</v>
      </c>
      <c r="B19" s="529" t="s">
        <v>1401</v>
      </c>
      <c r="C19" s="169"/>
      <c r="D19" s="169"/>
      <c r="E19" s="169"/>
      <c r="F19" s="169"/>
      <c r="G19" s="169"/>
      <c r="H19" s="169"/>
      <c r="I19" s="169"/>
      <c r="J19" s="169"/>
      <c r="K19" s="169"/>
      <c r="L19" s="169"/>
      <c r="M19" s="169"/>
      <c r="N19" s="169"/>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F89-2AB5-45A9-86B5-DBC25F5F906A}">
  <sheetPr codeName="Sheet85">
    <pageSetUpPr fitToPage="1"/>
  </sheetPr>
  <dimension ref="A1:T21"/>
  <sheetViews>
    <sheetView workbookViewId="0">
      <selection activeCell="I30" sqref="I30"/>
    </sheetView>
  </sheetViews>
  <sheetFormatPr defaultColWidth="9.1796875" defaultRowHeight="14.5" x14ac:dyDescent="0.35"/>
  <cols>
    <col min="1" max="1" width="5.1796875" style="1" customWidth="1"/>
    <col min="2" max="3" width="13.7265625" style="1" customWidth="1"/>
    <col min="4" max="20" width="13.453125" style="1" customWidth="1"/>
    <col min="21" max="16384" width="9.1796875" style="1"/>
  </cols>
  <sheetData>
    <row r="1" spans="1:20" ht="18.5" x14ac:dyDescent="0.45">
      <c r="B1" s="350" t="s">
        <v>1365</v>
      </c>
    </row>
    <row r="2" spans="1:20" ht="18.5" x14ac:dyDescent="0.45">
      <c r="B2" s="530"/>
      <c r="C2" s="531"/>
      <c r="D2" s="531"/>
      <c r="E2" s="531"/>
      <c r="F2" s="531"/>
      <c r="G2" s="531"/>
      <c r="H2" s="531"/>
      <c r="I2" s="531"/>
      <c r="J2" s="531"/>
      <c r="K2" s="531"/>
      <c r="L2" s="77"/>
      <c r="M2" s="77"/>
    </row>
    <row r="4" spans="1:20" x14ac:dyDescent="0.35">
      <c r="A4" s="3"/>
      <c r="B4" s="3"/>
      <c r="C4" s="3"/>
      <c r="D4" s="402" t="s">
        <v>7</v>
      </c>
      <c r="E4" s="402" t="s">
        <v>8</v>
      </c>
      <c r="F4" s="402" t="s">
        <v>9</v>
      </c>
      <c r="G4" s="402" t="s">
        <v>46</v>
      </c>
      <c r="H4" s="402" t="s">
        <v>47</v>
      </c>
      <c r="I4" s="402" t="s">
        <v>156</v>
      </c>
      <c r="J4" s="402" t="s">
        <v>157</v>
      </c>
      <c r="K4" s="402" t="s">
        <v>158</v>
      </c>
      <c r="L4" s="402" t="s">
        <v>159</v>
      </c>
      <c r="M4" s="402" t="s">
        <v>160</v>
      </c>
      <c r="N4" s="402" t="s">
        <v>161</v>
      </c>
      <c r="O4" s="402" t="s">
        <v>162</v>
      </c>
      <c r="P4" s="402" t="s">
        <v>163</v>
      </c>
      <c r="Q4" s="402" t="s">
        <v>758</v>
      </c>
      <c r="R4" s="402" t="s">
        <v>759</v>
      </c>
      <c r="S4" s="402" t="s">
        <v>1407</v>
      </c>
      <c r="T4" s="402" t="s">
        <v>1408</v>
      </c>
    </row>
    <row r="5" spans="1:20" x14ac:dyDescent="0.35">
      <c r="A5" s="3"/>
      <c r="B5" s="3"/>
      <c r="C5" s="3"/>
      <c r="D5" s="1296" t="s">
        <v>1409</v>
      </c>
      <c r="E5" s="1289"/>
      <c r="F5" s="1289"/>
      <c r="G5" s="1289"/>
      <c r="H5" s="1289"/>
      <c r="I5" s="1289" t="s">
        <v>1410</v>
      </c>
      <c r="J5" s="1289"/>
      <c r="K5" s="1289"/>
      <c r="L5" s="1289"/>
      <c r="M5" s="1289" t="s">
        <v>1411</v>
      </c>
      <c r="N5" s="1289"/>
      <c r="O5" s="1289"/>
      <c r="P5" s="1289"/>
      <c r="Q5" s="1289" t="s">
        <v>1412</v>
      </c>
      <c r="R5" s="1289"/>
      <c r="S5" s="1289"/>
      <c r="T5" s="1289"/>
    </row>
    <row r="6" spans="1:20" s="91" customFormat="1" ht="29" x14ac:dyDescent="0.35">
      <c r="A6" s="516"/>
      <c r="B6" s="516"/>
      <c r="C6" s="516"/>
      <c r="D6" s="532" t="s">
        <v>1413</v>
      </c>
      <c r="E6" s="532" t="s">
        <v>1414</v>
      </c>
      <c r="F6" s="532" t="s">
        <v>1415</v>
      </c>
      <c r="G6" s="532" t="s">
        <v>1416</v>
      </c>
      <c r="H6" s="532" t="s">
        <v>1417</v>
      </c>
      <c r="I6" s="532" t="s">
        <v>1418</v>
      </c>
      <c r="J6" s="532" t="s">
        <v>1419</v>
      </c>
      <c r="K6" s="532" t="s">
        <v>1420</v>
      </c>
      <c r="L6" s="533" t="s">
        <v>1417</v>
      </c>
      <c r="M6" s="532" t="s">
        <v>1418</v>
      </c>
      <c r="N6" s="532" t="s">
        <v>1419</v>
      </c>
      <c r="O6" s="532" t="s">
        <v>1420</v>
      </c>
      <c r="P6" s="533" t="s">
        <v>1421</v>
      </c>
      <c r="Q6" s="532" t="s">
        <v>1418</v>
      </c>
      <c r="R6" s="532" t="s">
        <v>1419</v>
      </c>
      <c r="S6" s="532" t="s">
        <v>1420</v>
      </c>
      <c r="T6" s="533" t="s">
        <v>1421</v>
      </c>
    </row>
    <row r="7" spans="1:20" x14ac:dyDescent="0.35">
      <c r="A7" s="534">
        <v>1</v>
      </c>
      <c r="B7" s="1297" t="s">
        <v>1396</v>
      </c>
      <c r="C7" s="1297"/>
      <c r="D7" s="169"/>
      <c r="E7" s="169"/>
      <c r="F7" s="169"/>
      <c r="G7" s="169"/>
      <c r="H7" s="169"/>
      <c r="I7" s="169"/>
      <c r="J7" s="169"/>
      <c r="K7" s="169"/>
      <c r="L7" s="169"/>
      <c r="M7" s="169"/>
      <c r="N7" s="169"/>
      <c r="O7" s="169"/>
      <c r="P7" s="169"/>
      <c r="Q7" s="169"/>
      <c r="R7" s="169"/>
      <c r="S7" s="169"/>
      <c r="T7" s="169"/>
    </row>
    <row r="8" spans="1:20" x14ac:dyDescent="0.35">
      <c r="A8" s="402">
        <v>2</v>
      </c>
      <c r="B8" s="1295" t="s">
        <v>1422</v>
      </c>
      <c r="C8" s="1295"/>
      <c r="D8" s="169"/>
      <c r="E8" s="169"/>
      <c r="F8" s="169"/>
      <c r="G8" s="169"/>
      <c r="H8" s="169"/>
      <c r="I8" s="169"/>
      <c r="J8" s="169"/>
      <c r="K8" s="169"/>
      <c r="L8" s="169"/>
      <c r="M8" s="169"/>
      <c r="N8" s="169"/>
      <c r="O8" s="169"/>
      <c r="P8" s="169"/>
      <c r="Q8" s="169"/>
      <c r="R8" s="169"/>
      <c r="S8" s="169"/>
      <c r="T8" s="169"/>
    </row>
    <row r="9" spans="1:20" x14ac:dyDescent="0.35">
      <c r="A9" s="402">
        <v>3</v>
      </c>
      <c r="B9" s="1295" t="s">
        <v>1423</v>
      </c>
      <c r="C9" s="1295"/>
      <c r="D9" s="169"/>
      <c r="E9" s="169"/>
      <c r="F9" s="169"/>
      <c r="G9" s="169"/>
      <c r="H9" s="169"/>
      <c r="I9" s="169"/>
      <c r="J9" s="169"/>
      <c r="K9" s="169"/>
      <c r="L9" s="169"/>
      <c r="M9" s="169"/>
      <c r="N9" s="169"/>
      <c r="O9" s="169"/>
      <c r="P9" s="169"/>
      <c r="Q9" s="169"/>
      <c r="R9" s="169"/>
      <c r="S9" s="169"/>
      <c r="T9" s="169"/>
    </row>
    <row r="10" spans="1:20" x14ac:dyDescent="0.35">
      <c r="A10" s="402">
        <v>4</v>
      </c>
      <c r="B10" s="1295" t="s">
        <v>1424</v>
      </c>
      <c r="C10" s="1295"/>
      <c r="D10" s="169"/>
      <c r="E10" s="169"/>
      <c r="F10" s="169"/>
      <c r="G10" s="169"/>
      <c r="H10" s="169"/>
      <c r="I10" s="169"/>
      <c r="J10" s="169"/>
      <c r="K10" s="169"/>
      <c r="L10" s="169"/>
      <c r="M10" s="169"/>
      <c r="N10" s="169"/>
      <c r="O10" s="169"/>
      <c r="P10" s="169"/>
      <c r="Q10" s="169"/>
      <c r="R10" s="169"/>
      <c r="S10" s="169"/>
      <c r="T10" s="169"/>
    </row>
    <row r="11" spans="1:20" x14ac:dyDescent="0.35">
      <c r="A11" s="402">
        <v>5</v>
      </c>
      <c r="B11" s="1298" t="s">
        <v>1425</v>
      </c>
      <c r="C11" s="1298"/>
      <c r="D11" s="169"/>
      <c r="E11" s="169"/>
      <c r="F11" s="169"/>
      <c r="G11" s="169"/>
      <c r="H11" s="169"/>
      <c r="I11" s="169"/>
      <c r="J11" s="169"/>
      <c r="K11" s="169"/>
      <c r="L11" s="169"/>
      <c r="M11" s="169"/>
      <c r="N11" s="169"/>
      <c r="O11" s="169"/>
      <c r="P11" s="169"/>
      <c r="Q11" s="169"/>
      <c r="R11" s="169"/>
      <c r="S11" s="169"/>
      <c r="T11" s="169"/>
    </row>
    <row r="12" spans="1:20" x14ac:dyDescent="0.35">
      <c r="A12" s="402">
        <v>6</v>
      </c>
      <c r="B12" s="1295" t="s">
        <v>1426</v>
      </c>
      <c r="C12" s="1295"/>
      <c r="D12" s="169"/>
      <c r="E12" s="169"/>
      <c r="F12" s="169"/>
      <c r="G12" s="169"/>
      <c r="H12" s="169"/>
      <c r="I12" s="169"/>
      <c r="J12" s="169"/>
      <c r="K12" s="169"/>
      <c r="L12" s="169"/>
      <c r="M12" s="169"/>
      <c r="N12" s="169"/>
      <c r="O12" s="169"/>
      <c r="P12" s="169"/>
      <c r="Q12" s="169"/>
      <c r="R12" s="169"/>
      <c r="S12" s="169"/>
      <c r="T12" s="169"/>
    </row>
    <row r="13" spans="1:20" x14ac:dyDescent="0.35">
      <c r="A13" s="402">
        <v>7</v>
      </c>
      <c r="B13" s="1298" t="s">
        <v>1425</v>
      </c>
      <c r="C13" s="1298"/>
      <c r="D13" s="169"/>
      <c r="E13" s="169"/>
      <c r="F13" s="169"/>
      <c r="G13" s="169"/>
      <c r="H13" s="169"/>
      <c r="I13" s="169"/>
      <c r="J13" s="169"/>
      <c r="K13" s="169"/>
      <c r="L13" s="169"/>
      <c r="M13" s="169"/>
      <c r="N13" s="169"/>
      <c r="O13" s="169"/>
      <c r="P13" s="169"/>
      <c r="Q13" s="169"/>
      <c r="R13" s="169"/>
      <c r="S13" s="169"/>
      <c r="T13" s="169"/>
    </row>
    <row r="14" spans="1:20" x14ac:dyDescent="0.35">
      <c r="A14" s="402">
        <v>8</v>
      </c>
      <c r="B14" s="1295" t="s">
        <v>1427</v>
      </c>
      <c r="C14" s="1295"/>
      <c r="D14" s="169"/>
      <c r="E14" s="169"/>
      <c r="F14" s="169"/>
      <c r="G14" s="169"/>
      <c r="H14" s="169"/>
      <c r="I14" s="169"/>
      <c r="J14" s="169"/>
      <c r="K14" s="169"/>
      <c r="L14" s="169"/>
      <c r="M14" s="169"/>
      <c r="N14" s="169"/>
      <c r="O14" s="169"/>
      <c r="P14" s="169"/>
      <c r="Q14" s="169"/>
      <c r="R14" s="169"/>
      <c r="S14" s="169"/>
      <c r="T14" s="169"/>
    </row>
    <row r="15" spans="1:20" x14ac:dyDescent="0.35">
      <c r="A15" s="402">
        <v>9</v>
      </c>
      <c r="B15" s="1295" t="s">
        <v>1428</v>
      </c>
      <c r="C15" s="1295"/>
      <c r="D15" s="169"/>
      <c r="E15" s="169"/>
      <c r="F15" s="169"/>
      <c r="G15" s="169"/>
      <c r="H15" s="169"/>
      <c r="I15" s="169"/>
      <c r="J15" s="169"/>
      <c r="K15" s="169"/>
      <c r="L15" s="169"/>
      <c r="M15" s="169"/>
      <c r="N15" s="169"/>
      <c r="O15" s="169"/>
      <c r="P15" s="169"/>
      <c r="Q15" s="169"/>
      <c r="R15" s="169"/>
      <c r="S15" s="169"/>
      <c r="T15" s="169"/>
    </row>
    <row r="16" spans="1:20" x14ac:dyDescent="0.35">
      <c r="A16" s="402">
        <v>10</v>
      </c>
      <c r="B16" s="1295" t="s">
        <v>1423</v>
      </c>
      <c r="C16" s="1295"/>
      <c r="D16" s="169"/>
      <c r="E16" s="169"/>
      <c r="F16" s="169"/>
      <c r="G16" s="169"/>
      <c r="H16" s="169"/>
      <c r="I16" s="169"/>
      <c r="J16" s="169"/>
      <c r="K16" s="169"/>
      <c r="L16" s="169"/>
      <c r="M16" s="169"/>
      <c r="N16" s="169"/>
      <c r="O16" s="169"/>
      <c r="P16" s="169"/>
      <c r="Q16" s="169"/>
      <c r="R16" s="169"/>
      <c r="S16" s="169"/>
      <c r="T16" s="169"/>
    </row>
    <row r="17" spans="1:20" x14ac:dyDescent="0.35">
      <c r="A17" s="402">
        <v>11</v>
      </c>
      <c r="B17" s="1295" t="s">
        <v>1429</v>
      </c>
      <c r="C17" s="1295"/>
      <c r="D17" s="169"/>
      <c r="E17" s="169"/>
      <c r="F17" s="169"/>
      <c r="G17" s="169"/>
      <c r="H17" s="169"/>
      <c r="I17" s="169"/>
      <c r="J17" s="169"/>
      <c r="K17" s="169"/>
      <c r="L17" s="169"/>
      <c r="M17" s="169"/>
      <c r="N17" s="169"/>
      <c r="O17" s="169"/>
      <c r="P17" s="169"/>
      <c r="Q17" s="169"/>
      <c r="R17" s="169"/>
      <c r="S17" s="169"/>
      <c r="T17" s="169"/>
    </row>
    <row r="18" spans="1:20" x14ac:dyDescent="0.35">
      <c r="A18" s="402">
        <v>12</v>
      </c>
      <c r="B18" s="1295" t="s">
        <v>1426</v>
      </c>
      <c r="C18" s="1295"/>
      <c r="D18" s="169"/>
      <c r="E18" s="169"/>
      <c r="F18" s="169"/>
      <c r="G18" s="169"/>
      <c r="H18" s="169"/>
      <c r="I18" s="169"/>
      <c r="J18" s="169"/>
      <c r="K18" s="169"/>
      <c r="L18" s="169"/>
      <c r="M18" s="169"/>
      <c r="N18" s="169"/>
      <c r="O18" s="169"/>
      <c r="P18" s="169"/>
      <c r="Q18" s="169"/>
      <c r="R18" s="169"/>
      <c r="S18" s="169"/>
      <c r="T18" s="169"/>
    </row>
    <row r="19" spans="1:20" x14ac:dyDescent="0.35">
      <c r="A19" s="402">
        <v>13</v>
      </c>
      <c r="B19" s="1295" t="s">
        <v>1427</v>
      </c>
      <c r="C19" s="1295"/>
      <c r="D19" s="169"/>
      <c r="E19" s="169"/>
      <c r="F19" s="169"/>
      <c r="G19" s="169"/>
      <c r="H19" s="169"/>
      <c r="I19" s="169"/>
      <c r="J19" s="169"/>
      <c r="K19" s="169"/>
      <c r="L19" s="169"/>
      <c r="M19" s="169"/>
      <c r="N19" s="169"/>
      <c r="O19" s="169"/>
      <c r="P19" s="169"/>
      <c r="Q19" s="169"/>
      <c r="R19" s="169"/>
      <c r="S19" s="169"/>
      <c r="T19" s="169"/>
    </row>
    <row r="21" spans="1:20" ht="13.5" customHeight="1" x14ac:dyDescent="0.3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522D-6D7B-4579-BBDC-95258A99BE88}">
  <sheetPr codeName="Sheet86">
    <pageSetUpPr fitToPage="1"/>
  </sheetPr>
  <dimension ref="A1:T19"/>
  <sheetViews>
    <sheetView workbookViewId="0">
      <selection activeCell="I30" sqref="I30"/>
    </sheetView>
  </sheetViews>
  <sheetFormatPr defaultColWidth="9.1796875" defaultRowHeight="14.5" x14ac:dyDescent="0.35"/>
  <cols>
    <col min="1" max="1" width="4.54296875" style="1" customWidth="1"/>
    <col min="2" max="3" width="13.7265625" style="1" customWidth="1"/>
    <col min="4" max="20" width="13.453125" style="1" customWidth="1"/>
    <col min="21" max="16384" width="9.1796875" style="1"/>
  </cols>
  <sheetData>
    <row r="1" spans="1:20" ht="18.5" x14ac:dyDescent="0.45">
      <c r="B1" s="350" t="s">
        <v>1366</v>
      </c>
      <c r="C1" s="43"/>
      <c r="D1" s="43"/>
      <c r="E1" s="43"/>
      <c r="F1" s="43"/>
      <c r="G1" s="43"/>
      <c r="H1" s="43"/>
      <c r="I1" s="43"/>
      <c r="J1" s="43"/>
      <c r="K1" s="43"/>
    </row>
    <row r="4" spans="1:20" x14ac:dyDescent="0.35">
      <c r="A4" s="3"/>
      <c r="B4" s="3"/>
      <c r="C4" s="535"/>
      <c r="D4" s="402" t="s">
        <v>7</v>
      </c>
      <c r="E4" s="402" t="s">
        <v>8</v>
      </c>
      <c r="F4" s="402" t="s">
        <v>9</v>
      </c>
      <c r="G4" s="402" t="s">
        <v>46</v>
      </c>
      <c r="H4" s="402" t="s">
        <v>47</v>
      </c>
      <c r="I4" s="402" t="s">
        <v>156</v>
      </c>
      <c r="J4" s="402" t="s">
        <v>157</v>
      </c>
      <c r="K4" s="402" t="s">
        <v>158</v>
      </c>
      <c r="L4" s="402" t="s">
        <v>159</v>
      </c>
      <c r="M4" s="402" t="s">
        <v>160</v>
      </c>
      <c r="N4" s="402" t="s">
        <v>161</v>
      </c>
      <c r="O4" s="402" t="s">
        <v>162</v>
      </c>
      <c r="P4" s="402" t="s">
        <v>163</v>
      </c>
      <c r="Q4" s="402" t="s">
        <v>758</v>
      </c>
      <c r="R4" s="402" t="s">
        <v>759</v>
      </c>
      <c r="S4" s="402" t="s">
        <v>1407</v>
      </c>
      <c r="T4" s="402" t="s">
        <v>1408</v>
      </c>
    </row>
    <row r="5" spans="1:20" ht="15" customHeight="1" x14ac:dyDescent="0.35">
      <c r="A5" s="3"/>
      <c r="B5" s="3"/>
      <c r="C5" s="535"/>
      <c r="D5" s="1296" t="s">
        <v>1409</v>
      </c>
      <c r="E5" s="1289"/>
      <c r="F5" s="1289"/>
      <c r="G5" s="1289"/>
      <c r="H5" s="1289"/>
      <c r="I5" s="1289" t="s">
        <v>1410</v>
      </c>
      <c r="J5" s="1289"/>
      <c r="K5" s="1289"/>
      <c r="L5" s="1289"/>
      <c r="M5" s="1289" t="s">
        <v>1411</v>
      </c>
      <c r="N5" s="1289"/>
      <c r="O5" s="1289"/>
      <c r="P5" s="1289"/>
      <c r="Q5" s="1289" t="s">
        <v>1412</v>
      </c>
      <c r="R5" s="1289"/>
      <c r="S5" s="1289"/>
      <c r="T5" s="1289"/>
    </row>
    <row r="6" spans="1:20" s="91" customFormat="1" ht="29" x14ac:dyDescent="0.35">
      <c r="A6" s="536"/>
      <c r="B6" s="536"/>
      <c r="C6" s="537"/>
      <c r="D6" s="532" t="s">
        <v>1413</v>
      </c>
      <c r="E6" s="532" t="s">
        <v>1414</v>
      </c>
      <c r="F6" s="532" t="s">
        <v>1415</v>
      </c>
      <c r="G6" s="532" t="s">
        <v>1416</v>
      </c>
      <c r="H6" s="532" t="s">
        <v>1417</v>
      </c>
      <c r="I6" s="532" t="s">
        <v>1418</v>
      </c>
      <c r="J6" s="532" t="s">
        <v>1419</v>
      </c>
      <c r="K6" s="532" t="s">
        <v>1420</v>
      </c>
      <c r="L6" s="533" t="s">
        <v>1417</v>
      </c>
      <c r="M6" s="532" t="s">
        <v>1418</v>
      </c>
      <c r="N6" s="532" t="s">
        <v>1419</v>
      </c>
      <c r="O6" s="532" t="s">
        <v>1420</v>
      </c>
      <c r="P6" s="533" t="s">
        <v>1417</v>
      </c>
      <c r="Q6" s="532" t="s">
        <v>1418</v>
      </c>
      <c r="R6" s="532" t="s">
        <v>1419</v>
      </c>
      <c r="S6" s="532" t="s">
        <v>1420</v>
      </c>
      <c r="T6" s="533" t="s">
        <v>1417</v>
      </c>
    </row>
    <row r="7" spans="1:20" x14ac:dyDescent="0.35">
      <c r="A7" s="534">
        <v>1</v>
      </c>
      <c r="B7" s="1297" t="s">
        <v>1396</v>
      </c>
      <c r="C7" s="1297"/>
      <c r="D7" s="169"/>
      <c r="E7" s="169"/>
      <c r="F7" s="169"/>
      <c r="G7" s="169"/>
      <c r="H7" s="169"/>
      <c r="I7" s="169"/>
      <c r="J7" s="169"/>
      <c r="K7" s="169"/>
      <c r="L7" s="169"/>
      <c r="M7" s="169"/>
      <c r="N7" s="169"/>
      <c r="O7" s="169"/>
      <c r="P7" s="169"/>
      <c r="Q7" s="169"/>
      <c r="R7" s="169"/>
      <c r="S7" s="169"/>
      <c r="T7" s="169"/>
    </row>
    <row r="8" spans="1:20" x14ac:dyDescent="0.35">
      <c r="A8" s="402">
        <v>2</v>
      </c>
      <c r="B8" s="1295" t="s">
        <v>1430</v>
      </c>
      <c r="C8" s="1295"/>
      <c r="D8" s="169"/>
      <c r="E8" s="169"/>
      <c r="F8" s="169"/>
      <c r="G8" s="169"/>
      <c r="H8" s="169"/>
      <c r="I8" s="169"/>
      <c r="J8" s="169"/>
      <c r="K8" s="169"/>
      <c r="L8" s="169"/>
      <c r="M8" s="169"/>
      <c r="N8" s="169"/>
      <c r="O8" s="169"/>
      <c r="P8" s="169"/>
      <c r="Q8" s="169"/>
      <c r="R8" s="169"/>
      <c r="S8" s="169"/>
      <c r="T8" s="169"/>
    </row>
    <row r="9" spans="1:20" x14ac:dyDescent="0.35">
      <c r="A9" s="402">
        <v>3</v>
      </c>
      <c r="B9" s="1295" t="s">
        <v>1423</v>
      </c>
      <c r="C9" s="1295"/>
      <c r="D9" s="169"/>
      <c r="E9" s="169"/>
      <c r="F9" s="169"/>
      <c r="G9" s="169"/>
      <c r="H9" s="169"/>
      <c r="I9" s="169"/>
      <c r="J9" s="169"/>
      <c r="K9" s="169"/>
      <c r="L9" s="169"/>
      <c r="M9" s="169"/>
      <c r="N9" s="169"/>
      <c r="O9" s="169"/>
      <c r="P9" s="169"/>
      <c r="Q9" s="169"/>
      <c r="R9" s="169"/>
      <c r="S9" s="169"/>
      <c r="T9" s="169"/>
    </row>
    <row r="10" spans="1:20" x14ac:dyDescent="0.35">
      <c r="A10" s="402">
        <v>4</v>
      </c>
      <c r="B10" s="1295" t="s">
        <v>1429</v>
      </c>
      <c r="C10" s="1295"/>
      <c r="D10" s="169"/>
      <c r="E10" s="169"/>
      <c r="F10" s="169"/>
      <c r="G10" s="169"/>
      <c r="H10" s="169"/>
      <c r="I10" s="169"/>
      <c r="J10" s="169"/>
      <c r="K10" s="169"/>
      <c r="L10" s="169"/>
      <c r="M10" s="169"/>
      <c r="N10" s="169"/>
      <c r="O10" s="169"/>
      <c r="P10" s="169"/>
      <c r="Q10" s="169"/>
      <c r="R10" s="169"/>
      <c r="S10" s="169"/>
      <c r="T10" s="169"/>
    </row>
    <row r="11" spans="1:20" x14ac:dyDescent="0.35">
      <c r="A11" s="402">
        <v>5</v>
      </c>
      <c r="B11" s="1298" t="s">
        <v>1425</v>
      </c>
      <c r="C11" s="1298"/>
      <c r="D11" s="169"/>
      <c r="E11" s="169"/>
      <c r="F11" s="169"/>
      <c r="G11" s="169"/>
      <c r="H11" s="169"/>
      <c r="I11" s="169"/>
      <c r="J11" s="169"/>
      <c r="K11" s="169"/>
      <c r="L11" s="169"/>
      <c r="M11" s="169"/>
      <c r="N11" s="169"/>
      <c r="O11" s="169"/>
      <c r="P11" s="169"/>
      <c r="Q11" s="169"/>
      <c r="R11" s="169"/>
      <c r="S11" s="169"/>
      <c r="T11" s="169"/>
    </row>
    <row r="12" spans="1:20" x14ac:dyDescent="0.35">
      <c r="A12" s="402">
        <v>6</v>
      </c>
      <c r="B12" s="1295" t="s">
        <v>1426</v>
      </c>
      <c r="C12" s="1295"/>
      <c r="D12" s="169"/>
      <c r="E12" s="169"/>
      <c r="F12" s="169"/>
      <c r="G12" s="169"/>
      <c r="H12" s="169"/>
      <c r="I12" s="169"/>
      <c r="J12" s="169"/>
      <c r="K12" s="169"/>
      <c r="L12" s="169"/>
      <c r="M12" s="169"/>
      <c r="N12" s="169"/>
      <c r="O12" s="169"/>
      <c r="P12" s="169"/>
      <c r="Q12" s="169"/>
      <c r="R12" s="169"/>
      <c r="S12" s="169"/>
      <c r="T12" s="169"/>
    </row>
    <row r="13" spans="1:20" x14ac:dyDescent="0.35">
      <c r="A13" s="402">
        <v>7</v>
      </c>
      <c r="B13" s="1298" t="s">
        <v>1425</v>
      </c>
      <c r="C13" s="1298"/>
      <c r="D13" s="169"/>
      <c r="E13" s="169"/>
      <c r="F13" s="169"/>
      <c r="G13" s="169"/>
      <c r="H13" s="169"/>
      <c r="I13" s="169"/>
      <c r="J13" s="169"/>
      <c r="K13" s="169"/>
      <c r="L13" s="169"/>
      <c r="M13" s="169"/>
      <c r="N13" s="169"/>
      <c r="O13" s="169"/>
      <c r="P13" s="169"/>
      <c r="Q13" s="169"/>
      <c r="R13" s="169"/>
      <c r="S13" s="169"/>
      <c r="T13" s="169"/>
    </row>
    <row r="14" spans="1:20" x14ac:dyDescent="0.35">
      <c r="A14" s="402">
        <v>8</v>
      </c>
      <c r="B14" s="1295" t="s">
        <v>1427</v>
      </c>
      <c r="C14" s="1295"/>
      <c r="D14" s="169"/>
      <c r="E14" s="169"/>
      <c r="F14" s="169"/>
      <c r="G14" s="169"/>
      <c r="H14" s="169"/>
      <c r="I14" s="169"/>
      <c r="J14" s="169"/>
      <c r="K14" s="169"/>
      <c r="L14" s="169"/>
      <c r="M14" s="169"/>
      <c r="N14" s="169"/>
      <c r="O14" s="169"/>
      <c r="P14" s="169"/>
      <c r="Q14" s="169"/>
      <c r="R14" s="169"/>
      <c r="S14" s="169"/>
      <c r="T14" s="169"/>
    </row>
    <row r="15" spans="1:20" x14ac:dyDescent="0.35">
      <c r="A15" s="402">
        <v>9</v>
      </c>
      <c r="B15" s="1295" t="s">
        <v>1431</v>
      </c>
      <c r="C15" s="1295"/>
      <c r="D15" s="169"/>
      <c r="E15" s="169"/>
      <c r="F15" s="169"/>
      <c r="G15" s="169"/>
      <c r="H15" s="169"/>
      <c r="I15" s="169"/>
      <c r="J15" s="169"/>
      <c r="K15" s="169"/>
      <c r="L15" s="169"/>
      <c r="M15" s="169"/>
      <c r="N15" s="169"/>
      <c r="O15" s="169"/>
      <c r="P15" s="169"/>
      <c r="Q15" s="169"/>
      <c r="R15" s="169"/>
      <c r="S15" s="169"/>
      <c r="T15" s="169"/>
    </row>
    <row r="16" spans="1:20" x14ac:dyDescent="0.35">
      <c r="A16" s="402">
        <v>10</v>
      </c>
      <c r="B16" s="1295" t="s">
        <v>1423</v>
      </c>
      <c r="C16" s="1295"/>
      <c r="D16" s="169"/>
      <c r="E16" s="169"/>
      <c r="F16" s="169"/>
      <c r="G16" s="169"/>
      <c r="H16" s="169"/>
      <c r="I16" s="169"/>
      <c r="J16" s="169"/>
      <c r="K16" s="169"/>
      <c r="L16" s="169"/>
      <c r="M16" s="169"/>
      <c r="N16" s="169"/>
      <c r="O16" s="169"/>
      <c r="P16" s="169"/>
      <c r="Q16" s="169"/>
      <c r="R16" s="169"/>
      <c r="S16" s="169"/>
      <c r="T16" s="169"/>
    </row>
    <row r="17" spans="1:20" x14ac:dyDescent="0.35">
      <c r="A17" s="402">
        <v>11</v>
      </c>
      <c r="B17" s="1295" t="s">
        <v>1429</v>
      </c>
      <c r="C17" s="1295"/>
      <c r="D17" s="169"/>
      <c r="E17" s="169"/>
      <c r="F17" s="169"/>
      <c r="G17" s="169"/>
      <c r="H17" s="169"/>
      <c r="I17" s="169"/>
      <c r="J17" s="169"/>
      <c r="K17" s="169"/>
      <c r="L17" s="169"/>
      <c r="M17" s="169"/>
      <c r="N17" s="169"/>
      <c r="O17" s="169"/>
      <c r="P17" s="169"/>
      <c r="Q17" s="169"/>
      <c r="R17" s="169"/>
      <c r="S17" s="169"/>
      <c r="T17" s="169"/>
    </row>
    <row r="18" spans="1:20" x14ac:dyDescent="0.35">
      <c r="A18" s="402">
        <v>12</v>
      </c>
      <c r="B18" s="1295" t="s">
        <v>1426</v>
      </c>
      <c r="C18" s="1295"/>
      <c r="D18" s="169"/>
      <c r="E18" s="169"/>
      <c r="F18" s="169"/>
      <c r="G18" s="169"/>
      <c r="H18" s="169"/>
      <c r="I18" s="169"/>
      <c r="J18" s="169"/>
      <c r="K18" s="169"/>
      <c r="L18" s="169"/>
      <c r="M18" s="169"/>
      <c r="N18" s="169"/>
      <c r="O18" s="169"/>
      <c r="P18" s="169"/>
      <c r="Q18" s="169"/>
      <c r="R18" s="169"/>
      <c r="S18" s="169"/>
      <c r="T18" s="169"/>
    </row>
    <row r="19" spans="1:20" x14ac:dyDescent="0.35">
      <c r="A19" s="402">
        <v>13</v>
      </c>
      <c r="B19" s="1295" t="s">
        <v>1427</v>
      </c>
      <c r="C19" s="1295"/>
      <c r="D19" s="169"/>
      <c r="E19" s="169"/>
      <c r="F19" s="169"/>
      <c r="G19" s="169"/>
      <c r="H19" s="169"/>
      <c r="I19" s="169"/>
      <c r="J19" s="169"/>
      <c r="K19" s="169"/>
      <c r="L19" s="169"/>
      <c r="M19" s="169"/>
      <c r="N19" s="169"/>
      <c r="O19" s="169"/>
      <c r="P19" s="169"/>
      <c r="Q19" s="169"/>
      <c r="R19" s="169"/>
      <c r="S19" s="169"/>
      <c r="T19" s="169"/>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5F17-BC3A-496F-BB84-FA830D3810A5}">
  <sheetPr codeName="Sheet87">
    <pageSetUpPr fitToPage="1"/>
  </sheetPr>
  <dimension ref="A1:E19"/>
  <sheetViews>
    <sheetView workbookViewId="0"/>
  </sheetViews>
  <sheetFormatPr defaultColWidth="9.1796875" defaultRowHeight="14.5" x14ac:dyDescent="0.35"/>
  <cols>
    <col min="1" max="1" width="5.7265625" style="1" customWidth="1"/>
    <col min="2" max="2" width="27.1796875" style="1" customWidth="1"/>
    <col min="3" max="3" width="33.1796875" style="1" customWidth="1"/>
    <col min="4" max="4" width="28" style="1" bestFit="1" customWidth="1"/>
    <col min="5" max="5" width="64.81640625" style="1" customWidth="1"/>
    <col min="6" max="16384" width="9.1796875" style="1"/>
  </cols>
  <sheetData>
    <row r="1" spans="1:5" ht="18.5" x14ac:dyDescent="0.45">
      <c r="A1" s="3"/>
      <c r="B1" s="350" t="s">
        <v>1367</v>
      </c>
      <c r="C1" s="350"/>
      <c r="D1" s="350"/>
      <c r="E1" s="350"/>
    </row>
    <row r="2" spans="1:5" x14ac:dyDescent="0.35">
      <c r="B2" s="538"/>
      <c r="C2" s="538"/>
      <c r="D2" s="538"/>
      <c r="E2" s="538"/>
    </row>
    <row r="4" spans="1:5" x14ac:dyDescent="0.35">
      <c r="A4" s="516"/>
      <c r="B4" s="516"/>
      <c r="C4" s="402" t="s">
        <v>7</v>
      </c>
      <c r="D4" s="402" t="s">
        <v>8</v>
      </c>
      <c r="E4" s="402" t="s">
        <v>9</v>
      </c>
    </row>
    <row r="5" spans="1:5" x14ac:dyDescent="0.35">
      <c r="A5" s="516"/>
      <c r="B5" s="516"/>
      <c r="C5" s="1290" t="s">
        <v>1432</v>
      </c>
      <c r="D5" s="1291"/>
      <c r="E5" s="1292"/>
    </row>
    <row r="6" spans="1:5" x14ac:dyDescent="0.35">
      <c r="A6" s="516"/>
      <c r="B6" s="516"/>
      <c r="C6" s="1293" t="s">
        <v>1433</v>
      </c>
      <c r="D6" s="1289"/>
      <c r="E6" s="1285" t="s">
        <v>1434</v>
      </c>
    </row>
    <row r="7" spans="1:5" x14ac:dyDescent="0.35">
      <c r="A7" s="516"/>
      <c r="B7" s="516"/>
      <c r="C7" s="521"/>
      <c r="D7" s="402" t="s">
        <v>1435</v>
      </c>
      <c r="E7" s="1286"/>
    </row>
    <row r="8" spans="1:5" x14ac:dyDescent="0.35">
      <c r="A8" s="522">
        <v>1</v>
      </c>
      <c r="B8" s="523" t="s">
        <v>1396</v>
      </c>
      <c r="C8" s="402"/>
      <c r="D8" s="402"/>
      <c r="E8" s="147"/>
    </row>
    <row r="9" spans="1:5" x14ac:dyDescent="0.35">
      <c r="A9" s="142">
        <v>2</v>
      </c>
      <c r="B9" s="525" t="s">
        <v>1397</v>
      </c>
      <c r="C9" s="402"/>
      <c r="D9" s="402"/>
      <c r="E9" s="402"/>
    </row>
    <row r="10" spans="1:5" x14ac:dyDescent="0.35">
      <c r="A10" s="142">
        <v>3</v>
      </c>
      <c r="B10" s="169" t="s">
        <v>1398</v>
      </c>
      <c r="C10" s="169"/>
      <c r="D10" s="169"/>
      <c r="E10" s="169"/>
    </row>
    <row r="11" spans="1:5" x14ac:dyDescent="0.35">
      <c r="A11" s="142">
        <v>4</v>
      </c>
      <c r="B11" s="169" t="s">
        <v>1399</v>
      </c>
      <c r="C11" s="169"/>
      <c r="D11" s="169"/>
      <c r="E11" s="169"/>
    </row>
    <row r="12" spans="1:5" x14ac:dyDescent="0.35">
      <c r="A12" s="142">
        <v>5</v>
      </c>
      <c r="B12" s="169" t="s">
        <v>1400</v>
      </c>
      <c r="C12" s="169"/>
      <c r="D12" s="169"/>
      <c r="E12" s="169"/>
    </row>
    <row r="13" spans="1:5" x14ac:dyDescent="0.35">
      <c r="A13" s="142">
        <v>6</v>
      </c>
      <c r="B13" s="169" t="s">
        <v>1401</v>
      </c>
      <c r="C13" s="169"/>
      <c r="D13" s="169"/>
      <c r="E13" s="169"/>
    </row>
    <row r="14" spans="1:5" x14ac:dyDescent="0.35">
      <c r="A14" s="142">
        <v>7</v>
      </c>
      <c r="B14" s="525" t="s">
        <v>1402</v>
      </c>
      <c r="C14" s="402"/>
      <c r="D14" s="402"/>
      <c r="E14" s="402"/>
    </row>
    <row r="15" spans="1:5" x14ac:dyDescent="0.35">
      <c r="A15" s="142">
        <v>8</v>
      </c>
      <c r="B15" s="169" t="s">
        <v>1403</v>
      </c>
      <c r="C15" s="169"/>
      <c r="D15" s="169"/>
      <c r="E15" s="169"/>
    </row>
    <row r="16" spans="1:5" x14ac:dyDescent="0.35">
      <c r="A16" s="142">
        <v>9</v>
      </c>
      <c r="B16" s="169" t="s">
        <v>1404</v>
      </c>
      <c r="C16" s="169"/>
      <c r="D16" s="169"/>
      <c r="E16" s="169"/>
    </row>
    <row r="17" spans="1:5" x14ac:dyDescent="0.35">
      <c r="A17" s="142">
        <v>10</v>
      </c>
      <c r="B17" s="169" t="s">
        <v>1405</v>
      </c>
      <c r="C17" s="169"/>
      <c r="D17" s="169"/>
      <c r="E17" s="169"/>
    </row>
    <row r="18" spans="1:5" x14ac:dyDescent="0.35">
      <c r="A18" s="142">
        <v>11</v>
      </c>
      <c r="B18" s="169" t="s">
        <v>1406</v>
      </c>
      <c r="C18" s="169"/>
      <c r="D18" s="169"/>
      <c r="E18" s="169"/>
    </row>
    <row r="19" spans="1:5" x14ac:dyDescent="0.35">
      <c r="A19" s="142">
        <v>12</v>
      </c>
      <c r="B19" s="169" t="s">
        <v>1401</v>
      </c>
      <c r="C19" s="169"/>
      <c r="D19" s="169"/>
      <c r="E19" s="169"/>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FD17-31B0-4989-A7B3-8DB00F8CA8D9}">
  <sheetPr codeName="Sheet89"/>
  <dimension ref="A1:J8"/>
  <sheetViews>
    <sheetView workbookViewId="0">
      <selection sqref="A1:C1"/>
    </sheetView>
  </sheetViews>
  <sheetFormatPr defaultColWidth="11.453125" defaultRowHeight="14.5" x14ac:dyDescent="0.35"/>
  <cols>
    <col min="1" max="1" width="10.54296875" style="87" customWidth="1"/>
    <col min="2" max="2" width="99.54296875" style="1" customWidth="1"/>
    <col min="3" max="3" width="41.54296875" style="1" customWidth="1"/>
    <col min="4" max="16384" width="11.453125" style="1"/>
  </cols>
  <sheetData>
    <row r="1" spans="1:10" ht="21" customHeight="1" x14ac:dyDescent="0.35">
      <c r="A1" s="1299" t="s">
        <v>1134</v>
      </c>
      <c r="B1" s="1299"/>
      <c r="C1" s="1299"/>
      <c r="D1" s="210"/>
      <c r="E1" s="210"/>
      <c r="F1" s="210"/>
      <c r="G1" s="210"/>
      <c r="H1" s="210"/>
      <c r="I1" s="210"/>
      <c r="J1" s="210"/>
    </row>
    <row r="2" spans="1:10" ht="17.25" customHeight="1" x14ac:dyDescent="0.35">
      <c r="A2" s="407"/>
      <c r="C2" s="408" t="s">
        <v>1141</v>
      </c>
    </row>
    <row r="3" spans="1:10" ht="140.25" customHeight="1" x14ac:dyDescent="0.35">
      <c r="A3" s="409" t="s">
        <v>7</v>
      </c>
      <c r="B3" s="410" t="s">
        <v>1142</v>
      </c>
      <c r="C3" s="27"/>
    </row>
    <row r="4" spans="1:10" ht="123" customHeight="1" x14ac:dyDescent="0.35">
      <c r="A4" s="411" t="s">
        <v>8</v>
      </c>
      <c r="B4" s="412" t="s">
        <v>1143</v>
      </c>
      <c r="C4" s="27"/>
    </row>
    <row r="5" spans="1:10" ht="71.25" customHeight="1" x14ac:dyDescent="0.35">
      <c r="A5" s="409" t="s">
        <v>9</v>
      </c>
      <c r="B5" s="412" t="s">
        <v>1144</v>
      </c>
      <c r="C5" s="27"/>
    </row>
    <row r="7" spans="1:10" ht="42" customHeight="1" x14ac:dyDescent="0.35"/>
    <row r="8" spans="1:10" x14ac:dyDescent="0.35">
      <c r="B8" s="339"/>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530-34F9-4A06-8E53-550A2842AD4C}">
  <sheetPr codeName="Sheet90">
    <pageSetUpPr fitToPage="1"/>
  </sheetPr>
  <dimension ref="A1:G19"/>
  <sheetViews>
    <sheetView workbookViewId="0">
      <selection activeCell="C7" sqref="C7"/>
    </sheetView>
  </sheetViews>
  <sheetFormatPr defaultColWidth="11.453125" defaultRowHeight="14.5" x14ac:dyDescent="0.35"/>
  <cols>
    <col min="1" max="1" width="6.7265625" style="1" customWidth="1"/>
    <col min="2" max="2" width="41.7265625" style="1" customWidth="1"/>
    <col min="3" max="3" width="22.7265625" style="1" customWidth="1"/>
    <col min="4" max="4" width="15.26953125" style="1" customWidth="1"/>
    <col min="5" max="5" width="11.453125" style="1"/>
    <col min="6" max="6" width="50.81640625" style="1" customWidth="1"/>
    <col min="7" max="7" width="7.453125" style="1" customWidth="1"/>
    <col min="8" max="8" width="42" style="1" customWidth="1"/>
    <col min="9" max="16384" width="11.453125" style="1"/>
  </cols>
  <sheetData>
    <row r="1" spans="1:7" s="91" customFormat="1" ht="40.5" customHeight="1" x14ac:dyDescent="0.35">
      <c r="A1" s="413" t="s">
        <v>1135</v>
      </c>
      <c r="B1" s="413"/>
      <c r="C1" s="414"/>
      <c r="D1" s="414"/>
    </row>
    <row r="2" spans="1:7" x14ac:dyDescent="0.35">
      <c r="A2" s="90"/>
      <c r="B2" s="90"/>
      <c r="C2" s="415" t="s">
        <v>7</v>
      </c>
    </row>
    <row r="3" spans="1:7" ht="38.25" customHeight="1" x14ac:dyDescent="0.35">
      <c r="A3" s="416"/>
      <c r="B3" s="417"/>
      <c r="C3" s="418" t="s">
        <v>1145</v>
      </c>
    </row>
    <row r="4" spans="1:7" x14ac:dyDescent="0.35">
      <c r="A4" s="416"/>
      <c r="B4" s="419" t="s">
        <v>1146</v>
      </c>
      <c r="C4" s="420"/>
      <c r="G4" s="421"/>
    </row>
    <row r="5" spans="1:7" ht="15.75" customHeight="1" x14ac:dyDescent="0.35">
      <c r="A5" s="422">
        <v>1</v>
      </c>
      <c r="B5" s="423" t="s">
        <v>1147</v>
      </c>
      <c r="C5" s="673">
        <v>0</v>
      </c>
      <c r="G5" s="421"/>
    </row>
    <row r="6" spans="1:7" x14ac:dyDescent="0.35">
      <c r="A6" s="422">
        <v>2</v>
      </c>
      <c r="B6" s="423" t="s">
        <v>1148</v>
      </c>
      <c r="C6" s="673">
        <v>785190.58</v>
      </c>
      <c r="G6" s="421"/>
    </row>
    <row r="7" spans="1:7" x14ac:dyDescent="0.35">
      <c r="A7" s="422">
        <v>3</v>
      </c>
      <c r="B7" s="423" t="s">
        <v>1149</v>
      </c>
      <c r="C7" s="673">
        <v>373587.70799999998</v>
      </c>
      <c r="G7" s="421"/>
    </row>
    <row r="8" spans="1:7" x14ac:dyDescent="0.35">
      <c r="A8" s="422">
        <v>4</v>
      </c>
      <c r="B8" s="423" t="s">
        <v>1150</v>
      </c>
      <c r="C8" s="673">
        <v>0</v>
      </c>
    </row>
    <row r="9" spans="1:7" x14ac:dyDescent="0.35">
      <c r="A9" s="422"/>
      <c r="B9" s="424" t="s">
        <v>1151</v>
      </c>
      <c r="C9" s="420"/>
    </row>
    <row r="10" spans="1:7" x14ac:dyDescent="0.35">
      <c r="A10" s="422">
        <v>5</v>
      </c>
      <c r="B10" s="425" t="s">
        <v>1152</v>
      </c>
      <c r="C10" s="673">
        <v>0</v>
      </c>
    </row>
    <row r="11" spans="1:7" x14ac:dyDescent="0.35">
      <c r="A11" s="422">
        <v>6</v>
      </c>
      <c r="B11" s="425" t="s">
        <v>1153</v>
      </c>
      <c r="C11" s="673">
        <v>0</v>
      </c>
    </row>
    <row r="12" spans="1:7" x14ac:dyDescent="0.35">
      <c r="A12" s="422">
        <v>7</v>
      </c>
      <c r="B12" s="425" t="s">
        <v>1154</v>
      </c>
      <c r="C12" s="673">
        <v>0</v>
      </c>
    </row>
    <row r="13" spans="1:7" x14ac:dyDescent="0.35">
      <c r="A13" s="422">
        <v>8</v>
      </c>
      <c r="B13" s="417" t="s">
        <v>1155</v>
      </c>
      <c r="C13" s="673">
        <v>0</v>
      </c>
    </row>
    <row r="14" spans="1:7" x14ac:dyDescent="0.35">
      <c r="A14" s="422">
        <v>9</v>
      </c>
      <c r="B14" s="424" t="s">
        <v>45</v>
      </c>
      <c r="C14" s="673">
        <v>1158778.2879999999</v>
      </c>
    </row>
    <row r="18" ht="50.25" customHeight="1" x14ac:dyDescent="0.35"/>
    <row r="19" ht="50.25" customHeight="1" x14ac:dyDescent="0.35"/>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F697-1239-4417-8EEF-8701C1B61245}">
  <sheetPr codeName="Sheet91"/>
  <dimension ref="A1:G50"/>
  <sheetViews>
    <sheetView workbookViewId="0"/>
  </sheetViews>
  <sheetFormatPr defaultColWidth="11.453125" defaultRowHeight="14.5" x14ac:dyDescent="0.35"/>
  <cols>
    <col min="1" max="1" width="11.453125" style="63" customWidth="1"/>
    <col min="2" max="2" width="94.453125" style="1" customWidth="1"/>
    <col min="3" max="3" width="27.26953125" style="1" customWidth="1"/>
    <col min="4" max="16384" width="11.453125" style="1"/>
  </cols>
  <sheetData>
    <row r="1" spans="1:3" ht="22.5" customHeight="1" x14ac:dyDescent="0.35">
      <c r="A1" s="426" t="s">
        <v>1136</v>
      </c>
    </row>
    <row r="2" spans="1:3" ht="39.75" customHeight="1" x14ac:dyDescent="0.35">
      <c r="B2" s="395"/>
      <c r="C2" s="427" t="s">
        <v>1141</v>
      </c>
    </row>
    <row r="3" spans="1:3" ht="78.75" customHeight="1" x14ac:dyDescent="0.35">
      <c r="A3" s="428" t="s">
        <v>1156</v>
      </c>
      <c r="B3" s="429" t="s">
        <v>1157</v>
      </c>
      <c r="C3" s="430"/>
    </row>
    <row r="4" spans="1:3" ht="117" x14ac:dyDescent="0.35">
      <c r="A4" s="431" t="s">
        <v>1158</v>
      </c>
      <c r="B4" s="432" t="s">
        <v>1159</v>
      </c>
      <c r="C4" s="430"/>
    </row>
    <row r="5" spans="1:3" ht="36" customHeight="1" x14ac:dyDescent="0.35">
      <c r="A5" s="1300" t="s">
        <v>1160</v>
      </c>
      <c r="B5" s="1301"/>
      <c r="C5" s="27"/>
    </row>
    <row r="6" spans="1:3" ht="65.25" customHeight="1" x14ac:dyDescent="0.35">
      <c r="A6" s="433" t="s">
        <v>1161</v>
      </c>
      <c r="B6" s="434" t="s">
        <v>1162</v>
      </c>
      <c r="C6" s="27"/>
    </row>
    <row r="7" spans="1:3" ht="94.5" customHeight="1" x14ac:dyDescent="0.35">
      <c r="A7" s="433" t="s">
        <v>127</v>
      </c>
      <c r="B7" s="435" t="s">
        <v>1163</v>
      </c>
      <c r="C7" s="27"/>
    </row>
    <row r="8" spans="1:3" ht="39" x14ac:dyDescent="0.35">
      <c r="A8" s="436"/>
      <c r="B8" s="437" t="s">
        <v>1164</v>
      </c>
      <c r="C8" s="438"/>
    </row>
    <row r="9" spans="1:3" ht="24" customHeight="1" x14ac:dyDescent="0.35">
      <c r="A9" s="439" t="s">
        <v>130</v>
      </c>
      <c r="B9" s="440" t="s">
        <v>1165</v>
      </c>
      <c r="C9" s="441"/>
    </row>
    <row r="10" spans="1:3" ht="39.75" customHeight="1" x14ac:dyDescent="0.35">
      <c r="A10" s="439" t="s">
        <v>1166</v>
      </c>
      <c r="B10" s="440" t="s">
        <v>1167</v>
      </c>
      <c r="C10" s="441"/>
    </row>
    <row r="11" spans="1:3" ht="15" customHeight="1" x14ac:dyDescent="0.35">
      <c r="A11" s="439" t="s">
        <v>1168</v>
      </c>
      <c r="B11" s="440" t="s">
        <v>1169</v>
      </c>
      <c r="C11" s="441"/>
    </row>
    <row r="12" spans="1:3" ht="15" customHeight="1" x14ac:dyDescent="0.35">
      <c r="A12" s="442" t="s">
        <v>1170</v>
      </c>
      <c r="B12" s="440" t="s">
        <v>1171</v>
      </c>
      <c r="C12" s="441"/>
    </row>
    <row r="13" spans="1:3" ht="27" customHeight="1" x14ac:dyDescent="0.35">
      <c r="A13" s="442" t="s">
        <v>1172</v>
      </c>
      <c r="B13" s="440" t="s">
        <v>1173</v>
      </c>
      <c r="C13" s="441"/>
    </row>
    <row r="14" spans="1:3" ht="29.25" customHeight="1" x14ac:dyDescent="0.35">
      <c r="A14" s="442" t="s">
        <v>1174</v>
      </c>
      <c r="B14" s="440" t="s">
        <v>1175</v>
      </c>
      <c r="C14" s="441"/>
    </row>
    <row r="15" spans="1:3" ht="51" customHeight="1" x14ac:dyDescent="0.35">
      <c r="A15" s="442" t="s">
        <v>1176</v>
      </c>
      <c r="B15" s="440" t="s">
        <v>1177</v>
      </c>
      <c r="C15" s="441"/>
    </row>
    <row r="16" spans="1:3" ht="25.5" customHeight="1" x14ac:dyDescent="0.35">
      <c r="A16" s="442" t="s">
        <v>1178</v>
      </c>
      <c r="B16" s="440" t="s">
        <v>1179</v>
      </c>
      <c r="C16" s="441"/>
    </row>
    <row r="17" spans="1:3" ht="46.5" customHeight="1" x14ac:dyDescent="0.35">
      <c r="A17" s="442" t="s">
        <v>1180</v>
      </c>
      <c r="B17" s="440" t="s">
        <v>1181</v>
      </c>
      <c r="C17" s="441"/>
    </row>
    <row r="18" spans="1:3" ht="15" customHeight="1" x14ac:dyDescent="0.35">
      <c r="A18" s="439" t="s">
        <v>1182</v>
      </c>
      <c r="B18" s="440" t="s">
        <v>1183</v>
      </c>
      <c r="C18" s="441"/>
    </row>
    <row r="19" spans="1:3" ht="60" customHeight="1" x14ac:dyDescent="0.35">
      <c r="A19" s="442" t="s">
        <v>1170</v>
      </c>
      <c r="B19" s="440" t="s">
        <v>1184</v>
      </c>
      <c r="C19" s="441"/>
    </row>
    <row r="20" spans="1:3" ht="15" customHeight="1" x14ac:dyDescent="0.35">
      <c r="A20" s="442" t="s">
        <v>1172</v>
      </c>
      <c r="B20" s="440" t="s">
        <v>1185</v>
      </c>
      <c r="C20" s="441"/>
    </row>
    <row r="21" spans="1:3" ht="24" customHeight="1" x14ac:dyDescent="0.35">
      <c r="A21" s="443" t="s">
        <v>1174</v>
      </c>
      <c r="B21" s="444" t="s">
        <v>1186</v>
      </c>
      <c r="C21" s="385"/>
    </row>
    <row r="22" spans="1:3" ht="57.75" customHeight="1" x14ac:dyDescent="0.35">
      <c r="A22" s="433" t="s">
        <v>1187</v>
      </c>
      <c r="B22" s="445" t="s">
        <v>1188</v>
      </c>
      <c r="C22" s="27"/>
    </row>
    <row r="23" spans="1:3" ht="58.5" customHeight="1" x14ac:dyDescent="0.35">
      <c r="A23" s="433" t="s">
        <v>1189</v>
      </c>
      <c r="B23" s="446" t="s">
        <v>1190</v>
      </c>
      <c r="C23" s="27"/>
    </row>
    <row r="24" spans="1:3" ht="37.5" customHeight="1" x14ac:dyDescent="0.35">
      <c r="A24" s="1300" t="s">
        <v>1191</v>
      </c>
      <c r="B24" s="1302"/>
      <c r="C24" s="27"/>
    </row>
    <row r="25" spans="1:3" ht="53.25" customHeight="1" x14ac:dyDescent="0.35">
      <c r="A25" s="433" t="s">
        <v>1161</v>
      </c>
      <c r="B25" s="434" t="s">
        <v>1192</v>
      </c>
      <c r="C25" s="27"/>
    </row>
    <row r="26" spans="1:3" ht="88.5" customHeight="1" x14ac:dyDescent="0.35">
      <c r="A26" s="433" t="s">
        <v>127</v>
      </c>
      <c r="B26" s="434" t="s">
        <v>1193</v>
      </c>
      <c r="C26" s="27"/>
    </row>
    <row r="27" spans="1:3" ht="36" customHeight="1" x14ac:dyDescent="0.35">
      <c r="A27" s="436" t="s">
        <v>130</v>
      </c>
      <c r="B27" s="447" t="s">
        <v>1194</v>
      </c>
      <c r="C27" s="438"/>
    </row>
    <row r="28" spans="1:3" ht="29.25" customHeight="1" x14ac:dyDescent="0.35">
      <c r="A28" s="442" t="s">
        <v>1170</v>
      </c>
      <c r="B28" s="448" t="s">
        <v>1195</v>
      </c>
      <c r="C28" s="441"/>
    </row>
    <row r="29" spans="1:3" ht="15" customHeight="1" x14ac:dyDescent="0.35">
      <c r="A29" s="442" t="s">
        <v>1172</v>
      </c>
      <c r="B29" s="448" t="s">
        <v>1196</v>
      </c>
      <c r="C29" s="441"/>
    </row>
    <row r="30" spans="1:3" ht="15" customHeight="1" x14ac:dyDescent="0.35">
      <c r="A30" s="442" t="s">
        <v>1174</v>
      </c>
      <c r="B30" s="448" t="s">
        <v>1197</v>
      </c>
      <c r="C30" s="441"/>
    </row>
    <row r="31" spans="1:3" ht="15" customHeight="1" x14ac:dyDescent="0.35">
      <c r="A31" s="433" t="s">
        <v>1166</v>
      </c>
      <c r="B31" s="445" t="s">
        <v>1198</v>
      </c>
      <c r="C31" s="27"/>
    </row>
    <row r="32" spans="1:3" ht="30" customHeight="1" x14ac:dyDescent="0.35">
      <c r="A32" s="433" t="s">
        <v>1168</v>
      </c>
      <c r="B32" s="445" t="s">
        <v>1199</v>
      </c>
      <c r="C32" s="27"/>
    </row>
    <row r="33" spans="1:7" ht="26.25" customHeight="1" x14ac:dyDescent="0.35">
      <c r="A33" s="433" t="s">
        <v>1182</v>
      </c>
      <c r="B33" s="445" t="s">
        <v>1200</v>
      </c>
      <c r="C33" s="27"/>
    </row>
    <row r="34" spans="1:7" ht="51.75" customHeight="1" x14ac:dyDescent="0.35">
      <c r="A34" s="433" t="s">
        <v>1187</v>
      </c>
      <c r="B34" s="446" t="s">
        <v>1201</v>
      </c>
      <c r="C34" s="27"/>
    </row>
    <row r="35" spans="1:7" ht="48.75" customHeight="1" x14ac:dyDescent="0.35">
      <c r="A35" s="433" t="s">
        <v>1189</v>
      </c>
      <c r="B35" s="446" t="s">
        <v>1202</v>
      </c>
      <c r="C35" s="27"/>
    </row>
    <row r="36" spans="1:7" ht="36.75" customHeight="1" x14ac:dyDescent="0.35">
      <c r="A36" s="1300" t="s">
        <v>1203</v>
      </c>
      <c r="B36" s="1302"/>
      <c r="C36" s="27"/>
    </row>
    <row r="37" spans="1:7" ht="49.5" customHeight="1" x14ac:dyDescent="0.35">
      <c r="A37" s="433" t="s">
        <v>1161</v>
      </c>
      <c r="B37" s="434" t="s">
        <v>1204</v>
      </c>
      <c r="C37" s="27"/>
    </row>
    <row r="38" spans="1:7" ht="76.5" customHeight="1" x14ac:dyDescent="0.35">
      <c r="A38" s="433" t="s">
        <v>127</v>
      </c>
      <c r="B38" s="434" t="s">
        <v>1205</v>
      </c>
      <c r="C38" s="27"/>
    </row>
    <row r="39" spans="1:7" ht="35.25" customHeight="1" x14ac:dyDescent="0.35">
      <c r="A39" s="436" t="s">
        <v>130</v>
      </c>
      <c r="B39" s="449" t="s">
        <v>1206</v>
      </c>
      <c r="C39" s="438"/>
      <c r="G39" s="450"/>
    </row>
    <row r="40" spans="1:7" ht="68.25" customHeight="1" x14ac:dyDescent="0.35">
      <c r="A40" s="442" t="s">
        <v>1170</v>
      </c>
      <c r="B40" s="440" t="s">
        <v>1207</v>
      </c>
      <c r="C40" s="441"/>
    </row>
    <row r="41" spans="1:7" ht="33.75" customHeight="1" x14ac:dyDescent="0.35">
      <c r="A41" s="442" t="s">
        <v>1172</v>
      </c>
      <c r="B41" s="440" t="s">
        <v>1208</v>
      </c>
      <c r="C41" s="441"/>
    </row>
    <row r="42" spans="1:7" ht="60" customHeight="1" x14ac:dyDescent="0.35">
      <c r="A42" s="442" t="s">
        <v>1174</v>
      </c>
      <c r="B42" s="440" t="s">
        <v>1209</v>
      </c>
      <c r="C42" s="385"/>
    </row>
    <row r="43" spans="1:7" ht="15" customHeight="1" x14ac:dyDescent="0.35">
      <c r="A43" s="433" t="s">
        <v>1166</v>
      </c>
      <c r="B43" s="434" t="s">
        <v>1210</v>
      </c>
      <c r="C43" s="27"/>
    </row>
    <row r="44" spans="1:7" ht="32.25" customHeight="1" x14ac:dyDescent="0.35">
      <c r="A44" s="433" t="s">
        <v>1168</v>
      </c>
      <c r="B44" s="434" t="s">
        <v>1211</v>
      </c>
      <c r="C44" s="27"/>
    </row>
    <row r="45" spans="1:7" ht="15" customHeight="1" x14ac:dyDescent="0.35">
      <c r="A45" s="433" t="s">
        <v>1182</v>
      </c>
      <c r="B45" s="434" t="s">
        <v>1200</v>
      </c>
      <c r="C45" s="27"/>
    </row>
    <row r="46" spans="1:7" ht="72" customHeight="1" x14ac:dyDescent="0.35">
      <c r="A46" s="433" t="s">
        <v>1187</v>
      </c>
      <c r="B46" s="446" t="s">
        <v>1212</v>
      </c>
      <c r="C46" s="27"/>
    </row>
    <row r="47" spans="1:7" ht="64.5" customHeight="1" x14ac:dyDescent="0.35">
      <c r="A47" s="433" t="s">
        <v>1189</v>
      </c>
      <c r="B47" s="446" t="s">
        <v>1213</v>
      </c>
      <c r="C47" s="27"/>
    </row>
    <row r="48" spans="1:7" ht="95.25" customHeight="1" x14ac:dyDescent="0.35">
      <c r="A48" s="433" t="s">
        <v>1170</v>
      </c>
      <c r="B48" s="446" t="s">
        <v>1214</v>
      </c>
      <c r="C48" s="27"/>
    </row>
    <row r="49" spans="1:2" x14ac:dyDescent="0.35">
      <c r="A49" s="451"/>
      <c r="B49" s="395"/>
    </row>
    <row r="50" spans="1:2" ht="96.75" customHeight="1" x14ac:dyDescent="0.3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FDB6-2554-4EDE-BD4A-F327AB0953F9}">
  <sheetPr codeName="Sheet92">
    <pageSetUpPr fitToPage="1"/>
  </sheetPr>
  <dimension ref="A1:D19"/>
  <sheetViews>
    <sheetView workbookViewId="0"/>
  </sheetViews>
  <sheetFormatPr defaultColWidth="11.453125" defaultRowHeight="14.5" x14ac:dyDescent="0.35"/>
  <cols>
    <col min="1" max="1" width="5.54296875" style="63" customWidth="1"/>
    <col min="2" max="2" width="65" style="1" customWidth="1"/>
    <col min="3" max="3" width="12.453125" style="1" customWidth="1"/>
    <col min="4" max="4" width="14.7265625" style="1" customWidth="1"/>
    <col min="5" max="16384" width="11.453125" style="1"/>
  </cols>
  <sheetData>
    <row r="1" spans="1:4" ht="26.25" customHeight="1" x14ac:dyDescent="0.35">
      <c r="A1" s="413" t="s">
        <v>1137</v>
      </c>
    </row>
    <row r="3" spans="1:4" x14ac:dyDescent="0.35">
      <c r="A3" s="1303"/>
      <c r="B3" s="1304"/>
      <c r="C3" s="452" t="s">
        <v>7</v>
      </c>
      <c r="D3" s="452" t="s">
        <v>8</v>
      </c>
    </row>
    <row r="4" spans="1:4" ht="27.75" customHeight="1" x14ac:dyDescent="0.35">
      <c r="A4" s="1305"/>
      <c r="B4" s="1306"/>
      <c r="C4" s="452" t="s">
        <v>1145</v>
      </c>
      <c r="D4" s="452" t="s">
        <v>1215</v>
      </c>
    </row>
    <row r="5" spans="1:4" ht="21.75" customHeight="1" x14ac:dyDescent="0.35">
      <c r="A5" s="453">
        <v>1</v>
      </c>
      <c r="B5" s="454" t="s">
        <v>1216</v>
      </c>
      <c r="C5" s="455"/>
      <c r="D5" s="455"/>
    </row>
    <row r="6" spans="1:4" ht="27" customHeight="1" x14ac:dyDescent="0.35">
      <c r="A6" s="452" t="s">
        <v>117</v>
      </c>
      <c r="B6" s="455" t="s">
        <v>1217</v>
      </c>
      <c r="C6" s="456"/>
      <c r="D6" s="455"/>
    </row>
    <row r="7" spans="1:4" ht="42.75" customHeight="1" x14ac:dyDescent="0.35">
      <c r="A7" s="452" t="s">
        <v>118</v>
      </c>
      <c r="B7" s="457" t="s">
        <v>1218</v>
      </c>
      <c r="C7" s="456"/>
      <c r="D7" s="455"/>
    </row>
    <row r="8" spans="1:4" ht="21" customHeight="1" x14ac:dyDescent="0.35">
      <c r="A8" s="453">
        <v>2</v>
      </c>
      <c r="B8" s="454" t="s">
        <v>1219</v>
      </c>
      <c r="C8" s="455"/>
      <c r="D8" s="455"/>
    </row>
    <row r="9" spans="1:4" ht="32.25" customHeight="1" x14ac:dyDescent="0.35">
      <c r="A9" s="452" t="s">
        <v>117</v>
      </c>
      <c r="B9" s="455" t="s">
        <v>1220</v>
      </c>
      <c r="C9" s="456"/>
      <c r="D9" s="455"/>
    </row>
    <row r="10" spans="1:4" ht="48.75" customHeight="1" x14ac:dyDescent="0.35">
      <c r="A10" s="452" t="s">
        <v>118</v>
      </c>
      <c r="B10" s="457" t="s">
        <v>1221</v>
      </c>
      <c r="C10" s="456"/>
      <c r="D10" s="455"/>
    </row>
    <row r="11" spans="1:4" ht="22.5" customHeight="1" x14ac:dyDescent="0.35">
      <c r="A11" s="453">
        <v>3</v>
      </c>
      <c r="B11" s="454" t="s">
        <v>1222</v>
      </c>
      <c r="C11" s="455"/>
      <c r="D11" s="455"/>
    </row>
    <row r="12" spans="1:4" ht="53.25" customHeight="1" x14ac:dyDescent="0.35">
      <c r="A12" s="452" t="s">
        <v>117</v>
      </c>
      <c r="B12" s="457" t="s">
        <v>1223</v>
      </c>
      <c r="C12" s="456"/>
      <c r="D12" s="455"/>
    </row>
    <row r="13" spans="1:4" ht="24" customHeight="1" x14ac:dyDescent="0.35">
      <c r="A13" s="452" t="s">
        <v>118</v>
      </c>
      <c r="B13" s="455" t="s">
        <v>1224</v>
      </c>
      <c r="C13" s="456"/>
      <c r="D13" s="455"/>
    </row>
    <row r="14" spans="1:4" ht="26.25" customHeight="1" x14ac:dyDescent="0.35">
      <c r="A14" s="453">
        <v>4</v>
      </c>
      <c r="B14" s="455" t="s">
        <v>1225</v>
      </c>
      <c r="C14" s="455"/>
      <c r="D14" s="455"/>
    </row>
    <row r="15" spans="1:4" ht="39.75" customHeight="1" x14ac:dyDescent="0.35">
      <c r="A15" s="452" t="s">
        <v>117</v>
      </c>
      <c r="B15" s="457" t="s">
        <v>1226</v>
      </c>
      <c r="C15" s="456"/>
      <c r="D15" s="455"/>
    </row>
    <row r="16" spans="1:4" ht="31.5" customHeight="1" x14ac:dyDescent="0.35">
      <c r="A16" s="452" t="s">
        <v>118</v>
      </c>
      <c r="B16" s="457" t="s">
        <v>1227</v>
      </c>
      <c r="C16" s="456"/>
      <c r="D16" s="455"/>
    </row>
    <row r="17" spans="1:4" ht="52.5" customHeight="1" x14ac:dyDescent="0.35">
      <c r="A17" s="452" t="s">
        <v>148</v>
      </c>
      <c r="B17" s="458" t="s">
        <v>1228</v>
      </c>
      <c r="C17" s="456"/>
      <c r="D17" s="455"/>
    </row>
    <row r="18" spans="1:4" x14ac:dyDescent="0.35">
      <c r="A18" s="453">
        <v>5</v>
      </c>
      <c r="B18" s="455" t="s">
        <v>1229</v>
      </c>
      <c r="C18" s="455"/>
      <c r="D18" s="455"/>
    </row>
    <row r="19" spans="1:4" x14ac:dyDescent="0.35">
      <c r="A19" s="453">
        <v>6</v>
      </c>
      <c r="B19" s="454" t="s">
        <v>45</v>
      </c>
      <c r="C19" s="455"/>
      <c r="D19" s="455"/>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E6DE-EC28-458A-B8FD-A956EF6F53F9}">
  <sheetPr codeName="Sheet93">
    <pageSetUpPr fitToPage="1"/>
  </sheetPr>
  <dimension ref="A1:I17"/>
  <sheetViews>
    <sheetView workbookViewId="0"/>
  </sheetViews>
  <sheetFormatPr defaultColWidth="11.453125" defaultRowHeight="14.5" x14ac:dyDescent="0.35"/>
  <cols>
    <col min="1" max="1" width="3.54296875" style="1" customWidth="1"/>
    <col min="2" max="2" width="50.1796875" style="1" customWidth="1"/>
    <col min="3" max="5" width="11.453125" style="1"/>
    <col min="6" max="6" width="15.26953125" style="1" customWidth="1"/>
    <col min="7" max="16384" width="11.453125" style="1"/>
  </cols>
  <sheetData>
    <row r="1" spans="1:9" ht="15.75" customHeight="1" x14ac:dyDescent="0.35">
      <c r="A1" s="413" t="s">
        <v>1230</v>
      </c>
      <c r="C1" s="459"/>
      <c r="D1" s="459"/>
      <c r="E1" s="459"/>
      <c r="F1" s="459"/>
    </row>
    <row r="2" spans="1:9" ht="15.75" customHeight="1" x14ac:dyDescent="0.35">
      <c r="A2" s="459"/>
      <c r="B2" s="459"/>
      <c r="C2" s="459"/>
      <c r="D2" s="459"/>
      <c r="E2" s="459"/>
      <c r="F2" s="459"/>
    </row>
    <row r="4" spans="1:9" x14ac:dyDescent="0.35">
      <c r="A4" s="1307"/>
      <c r="B4" s="1308"/>
      <c r="C4" s="460" t="s">
        <v>7</v>
      </c>
      <c r="D4" s="460" t="s">
        <v>8</v>
      </c>
      <c r="E4" s="460" t="s">
        <v>9</v>
      </c>
      <c r="F4" s="460" t="s">
        <v>46</v>
      </c>
      <c r="G4" s="452" t="s">
        <v>47</v>
      </c>
      <c r="H4" s="460" t="s">
        <v>156</v>
      </c>
      <c r="I4" s="460" t="s">
        <v>157</v>
      </c>
    </row>
    <row r="5" spans="1:9" ht="37.5" x14ac:dyDescent="0.35">
      <c r="A5" s="1309"/>
      <c r="B5" s="1310"/>
      <c r="C5" s="460" t="s">
        <v>1231</v>
      </c>
      <c r="D5" s="460" t="s">
        <v>1232</v>
      </c>
      <c r="E5" s="460" t="s">
        <v>1233</v>
      </c>
      <c r="F5" s="460" t="s">
        <v>1234</v>
      </c>
      <c r="G5" s="452" t="s">
        <v>1235</v>
      </c>
      <c r="H5" s="460" t="s">
        <v>1236</v>
      </c>
      <c r="I5" s="460" t="s">
        <v>6</v>
      </c>
    </row>
    <row r="6" spans="1:9" x14ac:dyDescent="0.35">
      <c r="A6" s="461">
        <v>1</v>
      </c>
      <c r="B6" s="424" t="s">
        <v>1237</v>
      </c>
      <c r="C6" s="70"/>
      <c r="D6" s="70"/>
      <c r="E6" s="70"/>
      <c r="F6" s="70"/>
      <c r="G6" s="455"/>
      <c r="H6" s="70"/>
      <c r="I6" s="70"/>
    </row>
    <row r="7" spans="1:9" ht="23.25" customHeight="1" x14ac:dyDescent="0.35">
      <c r="A7" s="462" t="s">
        <v>1238</v>
      </c>
      <c r="B7" s="463" t="s">
        <v>1239</v>
      </c>
      <c r="C7" s="463"/>
      <c r="D7" s="463"/>
      <c r="E7" s="463"/>
      <c r="F7" s="463"/>
      <c r="G7" s="455"/>
      <c r="H7" s="463"/>
      <c r="I7" s="463"/>
    </row>
    <row r="8" spans="1:9" x14ac:dyDescent="0.35">
      <c r="A8" s="462" t="s">
        <v>1240</v>
      </c>
      <c r="B8" s="463" t="s">
        <v>1241</v>
      </c>
      <c r="C8" s="463"/>
      <c r="D8" s="463"/>
      <c r="E8" s="463"/>
      <c r="F8" s="463"/>
      <c r="G8" s="455"/>
      <c r="H8" s="463"/>
      <c r="I8" s="463"/>
    </row>
    <row r="9" spans="1:9" x14ac:dyDescent="0.35">
      <c r="A9" s="70">
        <v>2</v>
      </c>
      <c r="B9" s="70" t="s">
        <v>1242</v>
      </c>
      <c r="C9" s="70"/>
      <c r="D9" s="70"/>
      <c r="E9" s="70"/>
      <c r="F9" s="70"/>
      <c r="G9" s="455"/>
      <c r="H9" s="70"/>
      <c r="I9" s="70"/>
    </row>
    <row r="10" spans="1:9" x14ac:dyDescent="0.35">
      <c r="A10" s="70">
        <v>3</v>
      </c>
      <c r="B10" s="70" t="s">
        <v>1243</v>
      </c>
      <c r="C10" s="70"/>
      <c r="D10" s="70"/>
      <c r="E10" s="70"/>
      <c r="F10" s="70"/>
      <c r="G10" s="455"/>
      <c r="H10" s="70"/>
      <c r="I10" s="70"/>
    </row>
    <row r="11" spans="1:9" x14ac:dyDescent="0.35">
      <c r="A11" s="70">
        <v>4</v>
      </c>
      <c r="B11" s="70" t="s">
        <v>1244</v>
      </c>
      <c r="C11" s="70"/>
      <c r="D11" s="70"/>
      <c r="E11" s="70"/>
      <c r="F11" s="70"/>
      <c r="G11" s="455"/>
      <c r="H11" s="70"/>
      <c r="I11" s="70"/>
    </row>
    <row r="12" spans="1:9" x14ac:dyDescent="0.35">
      <c r="A12" s="71">
        <v>5</v>
      </c>
      <c r="B12" s="71" t="s">
        <v>1245</v>
      </c>
      <c r="C12" s="71"/>
      <c r="D12" s="71"/>
      <c r="E12" s="71"/>
      <c r="F12" s="71"/>
      <c r="G12" s="455"/>
      <c r="H12" s="71"/>
      <c r="I12" s="70"/>
    </row>
    <row r="13" spans="1:9" x14ac:dyDescent="0.35">
      <c r="A13" s="70">
        <v>6</v>
      </c>
      <c r="B13" s="70" t="s">
        <v>1246</v>
      </c>
      <c r="C13" s="70"/>
      <c r="D13" s="70"/>
      <c r="E13" s="70"/>
      <c r="F13" s="70"/>
      <c r="G13" s="455"/>
      <c r="H13" s="70"/>
      <c r="I13" s="70"/>
    </row>
    <row r="14" spans="1:9" x14ac:dyDescent="0.35">
      <c r="A14" s="70">
        <v>7</v>
      </c>
      <c r="B14" s="70" t="s">
        <v>1229</v>
      </c>
      <c r="C14" s="70"/>
      <c r="D14" s="70"/>
      <c r="E14" s="70"/>
      <c r="F14" s="70"/>
      <c r="G14" s="455"/>
      <c r="H14" s="70"/>
      <c r="I14" s="70"/>
    </row>
    <row r="15" spans="1:9" x14ac:dyDescent="0.35">
      <c r="A15" s="462" t="s">
        <v>1247</v>
      </c>
      <c r="B15" s="463" t="s">
        <v>1248</v>
      </c>
      <c r="C15" s="70"/>
      <c r="D15" s="70"/>
      <c r="E15" s="70"/>
      <c r="F15" s="70"/>
      <c r="G15" s="455"/>
      <c r="H15" s="70"/>
      <c r="I15" s="70"/>
    </row>
    <row r="16" spans="1:9" x14ac:dyDescent="0.35">
      <c r="A16" s="462" t="s">
        <v>1249</v>
      </c>
      <c r="B16" s="463" t="s">
        <v>1239</v>
      </c>
      <c r="C16" s="70"/>
      <c r="D16" s="70"/>
      <c r="E16" s="70"/>
      <c r="F16" s="70"/>
      <c r="G16" s="455"/>
      <c r="H16" s="70"/>
      <c r="I16" s="70"/>
    </row>
    <row r="17" spans="1:9" x14ac:dyDescent="0.35">
      <c r="A17" s="461">
        <v>8</v>
      </c>
      <c r="B17" s="424" t="s">
        <v>1250</v>
      </c>
      <c r="C17" s="70"/>
      <c r="D17" s="70"/>
      <c r="E17" s="70"/>
      <c r="F17" s="70"/>
      <c r="G17" s="455"/>
      <c r="H17" s="70"/>
      <c r="I17" s="70"/>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B0E7-A083-4664-AD32-A7B6189FB080}">
  <sheetPr codeName="Sheet94">
    <pageSetUpPr fitToPage="1"/>
  </sheetPr>
  <dimension ref="A1:C23"/>
  <sheetViews>
    <sheetView workbookViewId="0"/>
  </sheetViews>
  <sheetFormatPr defaultColWidth="11.453125" defaultRowHeight="14.5" x14ac:dyDescent="0.35"/>
  <cols>
    <col min="1" max="1" width="6.81640625" style="87" customWidth="1"/>
    <col min="2" max="2" width="51.54296875" style="1" customWidth="1"/>
    <col min="3" max="3" width="21.7265625" style="1" customWidth="1"/>
    <col min="4" max="16384" width="11.453125" style="1"/>
  </cols>
  <sheetData>
    <row r="1" spans="1:3" ht="18" x14ac:dyDescent="0.4">
      <c r="A1" s="338" t="s">
        <v>1139</v>
      </c>
    </row>
    <row r="3" spans="1:3" x14ac:dyDescent="0.35">
      <c r="A3" s="1309"/>
      <c r="B3" s="1310"/>
      <c r="C3" s="460" t="s">
        <v>7</v>
      </c>
    </row>
    <row r="4" spans="1:3" x14ac:dyDescent="0.35">
      <c r="A4" s="1311" t="s">
        <v>1251</v>
      </c>
      <c r="B4" s="1311"/>
      <c r="C4" s="1311"/>
    </row>
    <row r="5" spans="1:3" x14ac:dyDescent="0.35">
      <c r="A5" s="460">
        <v>1</v>
      </c>
      <c r="B5" s="70" t="s">
        <v>1252</v>
      </c>
      <c r="C5" s="70"/>
    </row>
    <row r="6" spans="1:3" x14ac:dyDescent="0.35">
      <c r="A6" s="460">
        <v>2</v>
      </c>
      <c r="B6" s="70" t="s">
        <v>1253</v>
      </c>
      <c r="C6" s="70"/>
    </row>
    <row r="7" spans="1:3" x14ac:dyDescent="0.35">
      <c r="A7" s="460">
        <v>3</v>
      </c>
      <c r="B7" s="70" t="s">
        <v>1254</v>
      </c>
      <c r="C7" s="70"/>
    </row>
    <row r="8" spans="1:3" x14ac:dyDescent="0.35">
      <c r="A8" s="460">
        <v>4</v>
      </c>
      <c r="B8" s="70" t="s">
        <v>1255</v>
      </c>
      <c r="C8" s="70"/>
    </row>
    <row r="9" spans="1:3" x14ac:dyDescent="0.35">
      <c r="A9" s="1311" t="s">
        <v>1256</v>
      </c>
      <c r="B9" s="1311"/>
      <c r="C9" s="1311"/>
    </row>
    <row r="10" spans="1:3" x14ac:dyDescent="0.35">
      <c r="A10" s="460">
        <v>5</v>
      </c>
      <c r="B10" s="70" t="s">
        <v>1252</v>
      </c>
      <c r="C10" s="70"/>
    </row>
    <row r="11" spans="1:3" x14ac:dyDescent="0.35">
      <c r="A11" s="460">
        <v>6</v>
      </c>
      <c r="B11" s="70" t="s">
        <v>1253</v>
      </c>
      <c r="C11" s="70"/>
    </row>
    <row r="12" spans="1:3" x14ac:dyDescent="0.35">
      <c r="A12" s="460">
        <v>7</v>
      </c>
      <c r="B12" s="70" t="s">
        <v>1254</v>
      </c>
      <c r="C12" s="70"/>
    </row>
    <row r="13" spans="1:3" x14ac:dyDescent="0.35">
      <c r="A13" s="460">
        <v>8</v>
      </c>
      <c r="B13" s="70" t="s">
        <v>1255</v>
      </c>
      <c r="C13" s="70"/>
    </row>
    <row r="14" spans="1:3" x14ac:dyDescent="0.35">
      <c r="A14" s="1311" t="s">
        <v>1257</v>
      </c>
      <c r="B14" s="1311"/>
      <c r="C14" s="1311"/>
    </row>
    <row r="15" spans="1:3" x14ac:dyDescent="0.35">
      <c r="A15" s="460">
        <v>9</v>
      </c>
      <c r="B15" s="70" t="s">
        <v>1252</v>
      </c>
      <c r="C15" s="70"/>
    </row>
    <row r="16" spans="1:3" x14ac:dyDescent="0.35">
      <c r="A16" s="460">
        <v>10</v>
      </c>
      <c r="B16" s="70" t="s">
        <v>1253</v>
      </c>
      <c r="C16" s="70"/>
    </row>
    <row r="17" spans="1:3" x14ac:dyDescent="0.35">
      <c r="A17" s="460">
        <v>11</v>
      </c>
      <c r="B17" s="70" t="s">
        <v>1254</v>
      </c>
      <c r="C17" s="70"/>
    </row>
    <row r="18" spans="1:3" x14ac:dyDescent="0.35">
      <c r="A18" s="460">
        <v>12</v>
      </c>
      <c r="B18" s="70" t="s">
        <v>1255</v>
      </c>
      <c r="C18" s="70"/>
    </row>
    <row r="19" spans="1:3" x14ac:dyDescent="0.35">
      <c r="A19" s="1311" t="s">
        <v>1258</v>
      </c>
      <c r="B19" s="1311"/>
      <c r="C19" s="1311"/>
    </row>
    <row r="20" spans="1:3" x14ac:dyDescent="0.35">
      <c r="A20" s="460">
        <v>13</v>
      </c>
      <c r="B20" s="70" t="s">
        <v>1252</v>
      </c>
      <c r="C20" s="70"/>
    </row>
    <row r="21" spans="1:3" x14ac:dyDescent="0.35">
      <c r="A21" s="460">
        <v>14</v>
      </c>
      <c r="B21" s="70" t="s">
        <v>1253</v>
      </c>
      <c r="C21" s="70"/>
    </row>
    <row r="22" spans="1:3" x14ac:dyDescent="0.35">
      <c r="A22" s="460">
        <v>15</v>
      </c>
      <c r="B22" s="70" t="s">
        <v>1254</v>
      </c>
      <c r="C22" s="70"/>
    </row>
    <row r="23" spans="1:3" x14ac:dyDescent="0.35">
      <c r="A23" s="460">
        <v>16</v>
      </c>
      <c r="B23" s="70" t="s">
        <v>1255</v>
      </c>
      <c r="C23" s="70"/>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3619-DAB7-4476-8EBC-670B032EA4F4}">
  <sheetPr codeName="Sheet95">
    <pageSetUpPr fitToPage="1"/>
  </sheetPr>
  <dimension ref="A1:H22"/>
  <sheetViews>
    <sheetView workbookViewId="0"/>
  </sheetViews>
  <sheetFormatPr defaultColWidth="11.453125" defaultRowHeight="14.5" x14ac:dyDescent="0.35"/>
  <cols>
    <col min="1" max="16384" width="11.453125" style="1"/>
  </cols>
  <sheetData>
    <row r="1" spans="1:1" ht="18" x14ac:dyDescent="0.4">
      <c r="A1" s="338" t="s">
        <v>1140</v>
      </c>
    </row>
    <row r="21" spans="1:8" ht="65.25" customHeight="1" x14ac:dyDescent="0.35">
      <c r="A21" s="1312" t="s">
        <v>1259</v>
      </c>
      <c r="B21" s="1312"/>
      <c r="C21" s="1312"/>
      <c r="D21" s="1312"/>
      <c r="E21" s="1312"/>
      <c r="F21" s="1312"/>
      <c r="G21" s="1312"/>
      <c r="H21" s="1312"/>
    </row>
    <row r="22" spans="1:8" ht="37.5" customHeight="1" x14ac:dyDescent="0.35">
      <c r="A22" s="1313" t="s">
        <v>1260</v>
      </c>
      <c r="B22" s="1313"/>
      <c r="C22" s="1313"/>
      <c r="D22" s="1313"/>
      <c r="E22" s="1313"/>
      <c r="F22" s="1313"/>
      <c r="G22" s="1313"/>
      <c r="H22" s="1313"/>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5740-10D3-4FCB-AF72-15AEB4F221A7}">
  <sheetPr codeName="Sheet97"/>
  <dimension ref="A1:H15"/>
  <sheetViews>
    <sheetView topLeftCell="A7" workbookViewId="0"/>
  </sheetViews>
  <sheetFormatPr defaultColWidth="9.1796875" defaultRowHeight="14.5" x14ac:dyDescent="0.35"/>
  <cols>
    <col min="1" max="1" width="26" style="1" bestFit="1" customWidth="1"/>
    <col min="2" max="2" width="38" style="1" customWidth="1"/>
    <col min="3" max="3" width="62.7265625" style="1" customWidth="1"/>
    <col min="4" max="5" width="22.26953125" style="1" customWidth="1"/>
    <col min="6" max="6" width="9.1796875" style="1"/>
    <col min="7" max="7" width="13.1796875" style="63" customWidth="1"/>
    <col min="8" max="8" width="52.453125" style="1" customWidth="1"/>
    <col min="9" max="16384" width="9.1796875" style="1"/>
  </cols>
  <sheetData>
    <row r="1" spans="1:8" ht="15" hidden="1" customHeight="1" x14ac:dyDescent="0.35"/>
    <row r="2" spans="1:8" ht="15" hidden="1" customHeight="1" x14ac:dyDescent="0.35">
      <c r="H2" s="407"/>
    </row>
    <row r="3" spans="1:8" ht="31.5" hidden="1" customHeight="1" x14ac:dyDescent="0.35">
      <c r="A3" s="1314" t="s">
        <v>1438</v>
      </c>
      <c r="B3" s="539" t="s">
        <v>1439</v>
      </c>
      <c r="C3" s="540"/>
      <c r="D3" s="540"/>
      <c r="E3" s="540"/>
      <c r="F3" s="541"/>
      <c r="H3" s="339"/>
    </row>
    <row r="4" spans="1:8" ht="32.25" hidden="1" customHeight="1" x14ac:dyDescent="0.35">
      <c r="A4" s="1315"/>
      <c r="B4" s="542" t="s">
        <v>1440</v>
      </c>
      <c r="C4" s="543"/>
      <c r="D4" s="543"/>
      <c r="E4" s="543"/>
      <c r="F4" s="544"/>
    </row>
    <row r="5" spans="1:8" ht="25.5" hidden="1" customHeight="1" x14ac:dyDescent="0.35">
      <c r="A5" s="1316"/>
      <c r="B5" s="539" t="s">
        <v>1441</v>
      </c>
      <c r="C5" s="540"/>
      <c r="D5" s="540"/>
      <c r="E5" s="540"/>
      <c r="F5" s="541"/>
    </row>
    <row r="6" spans="1:8" ht="15" hidden="1" customHeight="1" x14ac:dyDescent="0.35">
      <c r="A6" s="545"/>
      <c r="B6" s="317"/>
      <c r="C6" s="317"/>
      <c r="D6" s="317"/>
      <c r="E6" s="317"/>
      <c r="F6" s="317"/>
    </row>
    <row r="7" spans="1:8" ht="18.5" x14ac:dyDescent="0.45">
      <c r="A7" s="43" t="s">
        <v>1436</v>
      </c>
    </row>
    <row r="8" spans="1:8" x14ac:dyDescent="0.35">
      <c r="A8" s="1" t="s">
        <v>121</v>
      </c>
    </row>
    <row r="11" spans="1:8" x14ac:dyDescent="0.35">
      <c r="A11" s="15" t="s">
        <v>122</v>
      </c>
      <c r="B11" s="15" t="s">
        <v>114</v>
      </c>
      <c r="C11" s="44" t="s">
        <v>123</v>
      </c>
      <c r="F11" s="63"/>
      <c r="G11" s="1"/>
    </row>
    <row r="12" spans="1:8" ht="15" customHeight="1" x14ac:dyDescent="0.35">
      <c r="A12" s="546" t="s">
        <v>1442</v>
      </c>
      <c r="B12" s="547" t="s">
        <v>117</v>
      </c>
      <c r="C12" s="548" t="s">
        <v>1443</v>
      </c>
      <c r="F12" s="63"/>
      <c r="G12" s="1"/>
    </row>
    <row r="13" spans="1:8" ht="38.25" customHeight="1" x14ac:dyDescent="0.35">
      <c r="A13" s="549" t="s">
        <v>1444</v>
      </c>
      <c r="B13" s="547" t="s">
        <v>118</v>
      </c>
      <c r="C13" s="548" t="s">
        <v>1445</v>
      </c>
      <c r="F13" s="63"/>
      <c r="G13" s="1"/>
    </row>
    <row r="14" spans="1:8" ht="27" customHeight="1" x14ac:dyDescent="0.35">
      <c r="A14" s="549" t="s">
        <v>1444</v>
      </c>
      <c r="B14" s="42" t="s">
        <v>130</v>
      </c>
      <c r="C14" s="548" t="s">
        <v>1446</v>
      </c>
      <c r="F14" s="63"/>
      <c r="G14" s="1"/>
    </row>
    <row r="15" spans="1:8" ht="29.25" customHeight="1" x14ac:dyDescent="0.35">
      <c r="A15" s="549" t="s">
        <v>1447</v>
      </c>
      <c r="B15" s="42" t="s">
        <v>133</v>
      </c>
      <c r="C15" s="548" t="s">
        <v>1448</v>
      </c>
      <c r="F15" s="63"/>
      <c r="G15" s="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7E4-45F3-4738-9625-55CA2383A8A3}">
  <sheetPr codeName="Sheet98"/>
  <dimension ref="A1:M18"/>
  <sheetViews>
    <sheetView topLeftCell="A7" workbookViewId="0">
      <selection activeCell="I25" sqref="I25"/>
    </sheetView>
  </sheetViews>
  <sheetFormatPr defaultColWidth="9.1796875" defaultRowHeight="14.5" x14ac:dyDescent="0.35"/>
  <cols>
    <col min="1" max="1" width="11.26953125" style="1" customWidth="1"/>
    <col min="2" max="2" width="43.7265625" style="1" customWidth="1"/>
    <col min="3" max="5" width="22.26953125" style="1" customWidth="1"/>
    <col min="6" max="8" width="22.26953125" style="1" hidden="1" customWidth="1"/>
    <col min="9" max="10" width="22.26953125" style="1" customWidth="1"/>
    <col min="11" max="11" width="9.1796875" style="1"/>
    <col min="12" max="12" width="13.1796875" style="63" customWidth="1"/>
    <col min="13" max="13" width="52.453125" style="1" customWidth="1"/>
    <col min="14" max="16384" width="9.1796875" style="1"/>
  </cols>
  <sheetData>
    <row r="1" spans="1:13" hidden="1" x14ac:dyDescent="0.35"/>
    <row r="2" spans="1:13" hidden="1" x14ac:dyDescent="0.35">
      <c r="M2" s="407"/>
    </row>
    <row r="3" spans="1:13" ht="31.5" hidden="1" customHeight="1" x14ac:dyDescent="0.35">
      <c r="A3" s="1267" t="s">
        <v>1438</v>
      </c>
      <c r="B3" s="1318" t="s">
        <v>1439</v>
      </c>
      <c r="C3" s="1319"/>
      <c r="D3" s="1319"/>
      <c r="E3" s="1319"/>
      <c r="F3" s="1319"/>
      <c r="G3" s="1319"/>
      <c r="H3" s="1319"/>
      <c r="I3" s="1319"/>
      <c r="J3" s="1319"/>
      <c r="K3" s="1320"/>
      <c r="M3" s="339"/>
    </row>
    <row r="4" spans="1:13" ht="32.25" hidden="1" customHeight="1" x14ac:dyDescent="0.35">
      <c r="A4" s="1317"/>
      <c r="B4" s="1321" t="s">
        <v>1440</v>
      </c>
      <c r="C4" s="1322"/>
      <c r="D4" s="1322"/>
      <c r="E4" s="1322"/>
      <c r="F4" s="1322"/>
      <c r="G4" s="1322"/>
      <c r="H4" s="1322"/>
      <c r="I4" s="1322"/>
      <c r="J4" s="1322"/>
      <c r="K4" s="1323"/>
    </row>
    <row r="5" spans="1:13" ht="25.5" hidden="1" customHeight="1" x14ac:dyDescent="0.35">
      <c r="A5" s="1268"/>
      <c r="B5" s="1318" t="s">
        <v>1441</v>
      </c>
      <c r="C5" s="1319"/>
      <c r="D5" s="1319"/>
      <c r="E5" s="1319"/>
      <c r="F5" s="1319"/>
      <c r="G5" s="1319"/>
      <c r="H5" s="1319"/>
      <c r="I5" s="1319"/>
      <c r="J5" s="1319"/>
      <c r="K5" s="1320"/>
    </row>
    <row r="6" spans="1:13" hidden="1" x14ac:dyDescent="0.35">
      <c r="A6" s="545"/>
      <c r="B6" s="317"/>
      <c r="C6" s="317"/>
      <c r="D6" s="317"/>
      <c r="E6" s="317"/>
      <c r="F6" s="317"/>
      <c r="G6" s="317"/>
      <c r="H6" s="317"/>
      <c r="I6" s="317"/>
      <c r="J6" s="317"/>
      <c r="K6" s="317"/>
    </row>
    <row r="7" spans="1:13" s="551" customFormat="1" ht="18.5" x14ac:dyDescent="0.35">
      <c r="A7" s="550" t="s">
        <v>1449</v>
      </c>
      <c r="C7" s="552"/>
    </row>
    <row r="8" spans="1:13" s="551" customFormat="1" x14ac:dyDescent="0.35"/>
    <row r="9" spans="1:13" s="551" customFormat="1" x14ac:dyDescent="0.35">
      <c r="A9" s="1"/>
    </row>
    <row r="10" spans="1:13" s="551" customFormat="1" x14ac:dyDescent="0.35">
      <c r="A10" s="1"/>
    </row>
    <row r="11" spans="1:13" ht="13.5" customHeight="1" x14ac:dyDescent="0.35">
      <c r="A11" s="1324" t="s">
        <v>1450</v>
      </c>
      <c r="B11" s="1324"/>
      <c r="C11" s="553" t="s">
        <v>7</v>
      </c>
      <c r="D11" s="553" t="s">
        <v>8</v>
      </c>
      <c r="E11" s="553" t="s">
        <v>9</v>
      </c>
      <c r="F11" s="553" t="s">
        <v>810</v>
      </c>
      <c r="G11" s="553" t="s">
        <v>812</v>
      </c>
      <c r="H11" s="553"/>
      <c r="I11" s="553" t="s">
        <v>46</v>
      </c>
      <c r="J11" s="554" t="s">
        <v>47</v>
      </c>
    </row>
    <row r="12" spans="1:13" ht="15" customHeight="1" x14ac:dyDescent="0.35">
      <c r="A12" s="1324"/>
      <c r="B12" s="1324"/>
      <c r="C12" s="1324" t="s">
        <v>1451</v>
      </c>
      <c r="D12" s="1324"/>
      <c r="E12" s="1324"/>
      <c r="F12" s="555" t="s">
        <v>691</v>
      </c>
      <c r="G12" s="555" t="s">
        <v>1452</v>
      </c>
      <c r="H12" s="555"/>
      <c r="I12" s="1003" t="s">
        <v>1215</v>
      </c>
      <c r="J12" s="1003" t="s">
        <v>1453</v>
      </c>
    </row>
    <row r="13" spans="1:13" x14ac:dyDescent="0.35">
      <c r="A13" s="1324"/>
      <c r="B13" s="1324"/>
      <c r="C13" s="555" t="s">
        <v>1454</v>
      </c>
      <c r="D13" s="555" t="s">
        <v>1455</v>
      </c>
      <c r="E13" s="555" t="s">
        <v>1456</v>
      </c>
      <c r="F13" s="555" t="s">
        <v>1457</v>
      </c>
      <c r="G13" s="555"/>
      <c r="H13" s="555"/>
      <c r="I13" s="1003"/>
      <c r="J13" s="1003"/>
    </row>
    <row r="14" spans="1:13" ht="38.25" customHeight="1" x14ac:dyDescent="0.35">
      <c r="A14" s="555">
        <v>1</v>
      </c>
      <c r="B14" s="556" t="s">
        <v>1458</v>
      </c>
      <c r="C14" s="673">
        <v>103574116</v>
      </c>
      <c r="D14" s="673">
        <v>139302948</v>
      </c>
      <c r="E14" s="673">
        <v>172222743</v>
      </c>
      <c r="F14" s="673"/>
      <c r="G14" s="673"/>
      <c r="H14" s="673"/>
      <c r="I14" s="673">
        <v>20754990.350000001</v>
      </c>
      <c r="J14" s="673">
        <v>259437379.375</v>
      </c>
    </row>
    <row r="15" spans="1:13" ht="29" x14ac:dyDescent="0.35">
      <c r="A15" s="555">
        <v>2</v>
      </c>
      <c r="B15" s="557" t="s">
        <v>1459</v>
      </c>
      <c r="C15" s="555"/>
      <c r="D15" s="555"/>
      <c r="E15" s="555"/>
      <c r="F15" s="555"/>
      <c r="G15" s="555"/>
      <c r="H15" s="555"/>
      <c r="I15" s="555"/>
      <c r="J15" s="555"/>
    </row>
    <row r="16" spans="1:13" ht="38.25" customHeight="1" x14ac:dyDescent="0.35">
      <c r="A16" s="555">
        <v>3</v>
      </c>
      <c r="B16" s="558" t="s">
        <v>1460</v>
      </c>
      <c r="C16" s="555"/>
      <c r="D16" s="555"/>
      <c r="E16" s="555"/>
      <c r="F16" s="555"/>
      <c r="G16" s="555"/>
      <c r="H16" s="555"/>
      <c r="I16" s="559"/>
      <c r="J16" s="560"/>
    </row>
    <row r="17" spans="1:10" ht="38.25" customHeight="1" x14ac:dyDescent="0.35">
      <c r="A17" s="555">
        <v>4</v>
      </c>
      <c r="B17" s="558" t="s">
        <v>1461</v>
      </c>
      <c r="C17" s="555"/>
      <c r="D17" s="555"/>
      <c r="E17" s="555"/>
      <c r="F17" s="561"/>
      <c r="G17" s="562"/>
      <c r="H17" s="562"/>
      <c r="I17" s="559"/>
      <c r="J17" s="563"/>
    </row>
    <row r="18" spans="1:10" ht="38.25" customHeight="1" x14ac:dyDescent="0.35">
      <c r="A18" s="564">
        <v>5</v>
      </c>
      <c r="B18" s="556" t="s">
        <v>1462</v>
      </c>
      <c r="C18" s="555"/>
      <c r="D18" s="555"/>
      <c r="E18" s="555"/>
      <c r="F18" s="562"/>
      <c r="G18" s="562"/>
      <c r="H18" s="562"/>
      <c r="I18" s="555"/>
      <c r="J18" s="555"/>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E8C5-2DE4-41E9-94C4-A0ADB3DF601C}">
  <sheetPr codeName="Sheet18">
    <pageSetUpPr fitToPage="1"/>
  </sheetPr>
  <dimension ref="B2:S4"/>
  <sheetViews>
    <sheetView workbookViewId="0">
      <selection activeCell="B4" sqref="B4"/>
    </sheetView>
  </sheetViews>
  <sheetFormatPr defaultColWidth="9.1796875" defaultRowHeight="14.5" x14ac:dyDescent="0.35"/>
  <cols>
    <col min="1" max="18" width="9.1796875" style="1"/>
    <col min="19" max="19" width="14" style="1" customWidth="1"/>
    <col min="20" max="16384" width="9.1796875" style="1"/>
  </cols>
  <sheetData>
    <row r="2" spans="2:19" x14ac:dyDescent="0.35">
      <c r="B2" s="565" t="s">
        <v>1781</v>
      </c>
      <c r="C2" s="566"/>
      <c r="D2" s="566"/>
      <c r="E2" s="566"/>
      <c r="F2" s="566"/>
      <c r="G2" s="566"/>
      <c r="H2" s="566"/>
      <c r="I2" s="566"/>
      <c r="J2" s="566"/>
      <c r="K2" s="566"/>
      <c r="L2" s="566"/>
      <c r="M2" s="566"/>
      <c r="N2" s="566"/>
      <c r="O2" s="566"/>
      <c r="P2" s="566"/>
      <c r="Q2" s="566"/>
      <c r="R2" s="566"/>
      <c r="S2" s="566"/>
    </row>
    <row r="3" spans="2:19" x14ac:dyDescent="0.35">
      <c r="B3" s="3"/>
      <c r="C3" s="3"/>
      <c r="D3" s="3"/>
      <c r="E3" s="3"/>
      <c r="F3" s="3"/>
      <c r="G3" s="3"/>
      <c r="H3" s="3"/>
      <c r="I3" s="3"/>
      <c r="J3" s="3"/>
      <c r="K3" s="3"/>
      <c r="L3" s="3"/>
      <c r="M3" s="3"/>
      <c r="N3" s="3"/>
      <c r="O3" s="3"/>
      <c r="P3" s="3"/>
      <c r="Q3" s="3"/>
      <c r="R3" s="3"/>
      <c r="S3" s="3"/>
    </row>
    <row r="4" spans="2:19" x14ac:dyDescent="0.35">
      <c r="B4" s="1" t="s">
        <v>1782</v>
      </c>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C88-8E23-48C1-994D-D147FC679D05}">
  <sheetPr codeName="Sheet100">
    <pageSetUpPr fitToPage="1"/>
  </sheetPr>
  <dimension ref="B2:S33"/>
  <sheetViews>
    <sheetView workbookViewId="0">
      <selection activeCell="C36" sqref="C36"/>
    </sheetView>
  </sheetViews>
  <sheetFormatPr defaultColWidth="9.1796875" defaultRowHeight="14.5" x14ac:dyDescent="0.35"/>
  <cols>
    <col min="1" max="18" width="9.1796875" style="1"/>
    <col min="19" max="19" width="14" style="1" customWidth="1"/>
    <col min="20" max="16384" width="9.1796875" style="1"/>
  </cols>
  <sheetData>
    <row r="2" spans="2:19" x14ac:dyDescent="0.35">
      <c r="B2" s="565" t="s">
        <v>1463</v>
      </c>
      <c r="C2" s="566"/>
      <c r="D2" s="566"/>
      <c r="E2" s="566"/>
      <c r="F2" s="566"/>
      <c r="G2" s="566"/>
      <c r="H2" s="566"/>
      <c r="I2" s="566"/>
      <c r="J2" s="566"/>
      <c r="K2" s="566"/>
      <c r="L2" s="566"/>
      <c r="M2" s="566"/>
      <c r="N2" s="566"/>
      <c r="O2" s="566"/>
      <c r="P2" s="566"/>
      <c r="Q2" s="566"/>
      <c r="R2" s="566"/>
      <c r="S2" s="566"/>
    </row>
    <row r="3" spans="2:19" x14ac:dyDescent="0.35">
      <c r="B3" s="3"/>
      <c r="C3" s="3"/>
      <c r="D3" s="3"/>
      <c r="E3" s="3"/>
      <c r="F3" s="3"/>
      <c r="G3" s="3"/>
      <c r="H3" s="3"/>
      <c r="I3" s="3"/>
      <c r="J3" s="3"/>
      <c r="K3" s="3"/>
      <c r="L3" s="3"/>
      <c r="M3" s="3"/>
      <c r="N3" s="3"/>
      <c r="O3" s="3"/>
      <c r="P3" s="3"/>
      <c r="Q3" s="3"/>
      <c r="R3" s="3"/>
      <c r="S3" s="3"/>
    </row>
    <row r="4" spans="2:19" x14ac:dyDescent="0.35">
      <c r="B4" s="3" t="s">
        <v>1469</v>
      </c>
      <c r="C4" s="3"/>
      <c r="D4" s="3"/>
      <c r="E4" s="3"/>
      <c r="F4" s="3"/>
      <c r="G4" s="3"/>
      <c r="H4" s="3"/>
      <c r="I4" s="3"/>
      <c r="J4" s="3"/>
      <c r="K4" s="3"/>
      <c r="L4" s="3"/>
      <c r="M4" s="3"/>
      <c r="N4" s="3"/>
      <c r="O4" s="3"/>
      <c r="P4" s="3"/>
      <c r="Q4" s="3"/>
      <c r="R4" s="3"/>
      <c r="S4" s="3"/>
    </row>
    <row r="5" spans="2:19" x14ac:dyDescent="0.35">
      <c r="B5" s="567" t="s">
        <v>781</v>
      </c>
      <c r="C5" s="567"/>
      <c r="D5" s="567"/>
      <c r="E5" s="567"/>
      <c r="F5" s="567"/>
      <c r="G5" s="567"/>
      <c r="H5" s="567"/>
      <c r="I5" s="567"/>
      <c r="J5" s="567"/>
      <c r="K5" s="567"/>
      <c r="L5" s="567"/>
      <c r="M5" s="567"/>
      <c r="N5" s="567"/>
      <c r="O5" s="567"/>
      <c r="P5" s="567"/>
      <c r="Q5" s="567"/>
      <c r="R5" s="567"/>
      <c r="S5" s="567"/>
    </row>
    <row r="6" spans="2:19" x14ac:dyDescent="0.35">
      <c r="B6" s="1331" t="s">
        <v>117</v>
      </c>
      <c r="C6" s="1336" t="s">
        <v>1470</v>
      </c>
      <c r="D6" s="1336"/>
      <c r="E6" s="1336"/>
      <c r="F6" s="1336"/>
      <c r="G6" s="1336"/>
      <c r="H6" s="1336"/>
      <c r="I6" s="1336"/>
      <c r="J6" s="1336"/>
      <c r="K6" s="1336"/>
      <c r="L6" s="1336"/>
      <c r="M6" s="1336"/>
      <c r="N6" s="1336"/>
      <c r="O6" s="1336"/>
      <c r="P6" s="1336"/>
      <c r="Q6" s="1336"/>
      <c r="R6" s="1336"/>
      <c r="S6" s="1336"/>
    </row>
    <row r="7" spans="2:19" x14ac:dyDescent="0.35">
      <c r="B7" s="1331"/>
      <c r="C7" s="568" t="s">
        <v>1471</v>
      </c>
      <c r="D7" s="1333" t="s">
        <v>1472</v>
      </c>
      <c r="E7" s="1333"/>
      <c r="F7" s="1333"/>
      <c r="G7" s="1333"/>
      <c r="H7" s="1333"/>
      <c r="I7" s="1333"/>
      <c r="J7" s="1333"/>
      <c r="K7" s="1333"/>
      <c r="L7" s="1333"/>
      <c r="M7" s="1333"/>
      <c r="N7" s="1333"/>
      <c r="O7" s="1333"/>
      <c r="P7" s="1333"/>
      <c r="Q7" s="1333"/>
      <c r="R7" s="1333"/>
      <c r="S7" s="1333"/>
    </row>
    <row r="8" spans="2:19" x14ac:dyDescent="0.35">
      <c r="B8" s="1331"/>
      <c r="C8" s="568" t="s">
        <v>1471</v>
      </c>
      <c r="D8" s="1336" t="s">
        <v>1473</v>
      </c>
      <c r="E8" s="1336"/>
      <c r="F8" s="1336"/>
      <c r="G8" s="1336"/>
      <c r="H8" s="1336"/>
      <c r="I8" s="1336"/>
      <c r="J8" s="1336"/>
      <c r="K8" s="1336"/>
      <c r="L8" s="1336"/>
      <c r="M8" s="1336"/>
      <c r="N8" s="1336"/>
      <c r="O8" s="1336"/>
      <c r="P8" s="1336"/>
      <c r="Q8" s="1336"/>
      <c r="R8" s="1336"/>
      <c r="S8" s="1336"/>
    </row>
    <row r="9" spans="2:19" x14ac:dyDescent="0.35">
      <c r="B9" s="1331"/>
      <c r="C9" s="568" t="s">
        <v>1471</v>
      </c>
      <c r="D9" s="1333" t="s">
        <v>1474</v>
      </c>
      <c r="E9" s="1333"/>
      <c r="F9" s="1333"/>
      <c r="G9" s="1333"/>
      <c r="H9" s="1333"/>
      <c r="I9" s="1333"/>
      <c r="J9" s="1333"/>
      <c r="K9" s="1333"/>
      <c r="L9" s="1333"/>
      <c r="M9" s="1333"/>
      <c r="N9" s="1333"/>
      <c r="O9" s="1333"/>
      <c r="P9" s="1333"/>
      <c r="Q9" s="1333"/>
      <c r="R9" s="1333"/>
      <c r="S9" s="1333"/>
    </row>
    <row r="10" spans="2:19" x14ac:dyDescent="0.35">
      <c r="B10" s="1331"/>
      <c r="C10" s="568" t="s">
        <v>1471</v>
      </c>
      <c r="D10" s="1336" t="s">
        <v>1475</v>
      </c>
      <c r="E10" s="1336"/>
      <c r="F10" s="1336"/>
      <c r="G10" s="1336"/>
      <c r="H10" s="1336"/>
      <c r="I10" s="1336"/>
      <c r="J10" s="1336"/>
      <c r="K10" s="1336"/>
      <c r="L10" s="1336"/>
      <c r="M10" s="1336"/>
      <c r="N10" s="1336"/>
      <c r="O10" s="1336"/>
      <c r="P10" s="1336"/>
      <c r="Q10" s="1336"/>
      <c r="R10" s="1336"/>
      <c r="S10" s="1336"/>
    </row>
    <row r="11" spans="2:19" x14ac:dyDescent="0.35">
      <c r="B11" s="1326" t="s">
        <v>118</v>
      </c>
      <c r="C11" s="1328" t="s">
        <v>1476</v>
      </c>
      <c r="D11" s="1328"/>
      <c r="E11" s="1328"/>
      <c r="F11" s="1328"/>
      <c r="G11" s="1328"/>
      <c r="H11" s="1328"/>
      <c r="I11" s="1328"/>
      <c r="J11" s="1328"/>
      <c r="K11" s="1328"/>
      <c r="L11" s="1328"/>
      <c r="M11" s="1328"/>
      <c r="N11" s="1328"/>
      <c r="O11" s="1328"/>
      <c r="P11" s="1328"/>
      <c r="Q11" s="1328"/>
      <c r="R11" s="1328"/>
      <c r="S11" s="1328"/>
    </row>
    <row r="12" spans="2:19" x14ac:dyDescent="0.35">
      <c r="B12" s="1331"/>
      <c r="C12" s="568" t="s">
        <v>1471</v>
      </c>
      <c r="D12" s="1333" t="s">
        <v>1477</v>
      </c>
      <c r="E12" s="1333"/>
      <c r="F12" s="1333"/>
      <c r="G12" s="1333"/>
      <c r="H12" s="1333"/>
      <c r="I12" s="1333"/>
      <c r="J12" s="1333"/>
      <c r="K12" s="1333"/>
      <c r="L12" s="1333"/>
      <c r="M12" s="1333"/>
      <c r="N12" s="1333"/>
      <c r="O12" s="1333"/>
      <c r="P12" s="1333"/>
      <c r="Q12" s="1333"/>
      <c r="R12" s="1333"/>
      <c r="S12" s="1333"/>
    </row>
    <row r="13" spans="2:19" x14ac:dyDescent="0.35">
      <c r="B13" s="1331"/>
      <c r="C13" s="568" t="s">
        <v>1471</v>
      </c>
      <c r="D13" s="1336" t="s">
        <v>1478</v>
      </c>
      <c r="E13" s="1336"/>
      <c r="F13" s="1336"/>
      <c r="G13" s="1336"/>
      <c r="H13" s="1336"/>
      <c r="I13" s="1336"/>
      <c r="J13" s="1336"/>
      <c r="K13" s="1336"/>
      <c r="L13" s="1336"/>
      <c r="M13" s="1336"/>
      <c r="N13" s="1336"/>
      <c r="O13" s="1336"/>
      <c r="P13" s="1336"/>
      <c r="Q13" s="1336"/>
      <c r="R13" s="1336"/>
      <c r="S13" s="1336"/>
    </row>
    <row r="14" spans="2:19" x14ac:dyDescent="0.35">
      <c r="B14" s="1331"/>
      <c r="C14" s="568" t="s">
        <v>1471</v>
      </c>
      <c r="D14" s="1333" t="s">
        <v>1479</v>
      </c>
      <c r="E14" s="1333"/>
      <c r="F14" s="1333"/>
      <c r="G14" s="1333"/>
      <c r="H14" s="1333"/>
      <c r="I14" s="1333"/>
      <c r="J14" s="1333"/>
      <c r="K14" s="1333"/>
      <c r="L14" s="1333"/>
      <c r="M14" s="1333"/>
      <c r="N14" s="1333"/>
      <c r="O14" s="1333"/>
      <c r="P14" s="1333"/>
      <c r="Q14" s="1333"/>
      <c r="R14" s="1333"/>
      <c r="S14" s="1333"/>
    </row>
    <row r="15" spans="2:19" x14ac:dyDescent="0.35">
      <c r="B15" s="1331"/>
      <c r="C15" s="568" t="s">
        <v>1471</v>
      </c>
      <c r="D15" s="1336" t="s">
        <v>1480</v>
      </c>
      <c r="E15" s="1336"/>
      <c r="F15" s="1336"/>
      <c r="G15" s="1336"/>
      <c r="H15" s="1336"/>
      <c r="I15" s="1336"/>
      <c r="J15" s="1336"/>
      <c r="K15" s="1336"/>
      <c r="L15" s="1336"/>
      <c r="M15" s="1336"/>
      <c r="N15" s="1336"/>
      <c r="O15" s="1336"/>
      <c r="P15" s="1336"/>
      <c r="Q15" s="1336"/>
      <c r="R15" s="1336"/>
      <c r="S15" s="1336"/>
    </row>
    <row r="16" spans="2:19" x14ac:dyDescent="0.35">
      <c r="B16" s="1327"/>
      <c r="C16" s="569" t="s">
        <v>1471</v>
      </c>
      <c r="D16" s="1337" t="s">
        <v>1481</v>
      </c>
      <c r="E16" s="1337"/>
      <c r="F16" s="1337"/>
      <c r="G16" s="1337"/>
      <c r="H16" s="1337"/>
      <c r="I16" s="1337"/>
      <c r="J16" s="1337"/>
      <c r="K16" s="1337"/>
      <c r="L16" s="1337"/>
      <c r="M16" s="1337"/>
      <c r="N16" s="1337"/>
      <c r="O16" s="1337"/>
      <c r="P16" s="1337"/>
      <c r="Q16" s="1337"/>
      <c r="R16" s="1337"/>
      <c r="S16" s="1337"/>
    </row>
    <row r="17" spans="2:19" x14ac:dyDescent="0.35">
      <c r="B17" s="570" t="s">
        <v>148</v>
      </c>
      <c r="C17" s="1334" t="s">
        <v>1482</v>
      </c>
      <c r="D17" s="1334"/>
      <c r="E17" s="1334"/>
      <c r="F17" s="1334"/>
      <c r="G17" s="1334"/>
      <c r="H17" s="1334"/>
      <c r="I17" s="1334"/>
      <c r="J17" s="1334"/>
      <c r="K17" s="1334"/>
      <c r="L17" s="1334"/>
      <c r="M17" s="1334"/>
      <c r="N17" s="1334"/>
      <c r="O17" s="1334"/>
      <c r="P17" s="1334"/>
      <c r="Q17" s="1334"/>
      <c r="R17" s="1334"/>
      <c r="S17" s="1334"/>
    </row>
    <row r="18" spans="2:19" x14ac:dyDescent="0.35">
      <c r="B18" s="571" t="s">
        <v>133</v>
      </c>
      <c r="C18" s="1335" t="s">
        <v>1483</v>
      </c>
      <c r="D18" s="1335"/>
      <c r="E18" s="1335"/>
      <c r="F18" s="1335"/>
      <c r="G18" s="1335"/>
      <c r="H18" s="1335"/>
      <c r="I18" s="1335"/>
      <c r="J18" s="1335"/>
      <c r="K18" s="1335"/>
      <c r="L18" s="1335"/>
      <c r="M18" s="1335"/>
      <c r="N18" s="1335"/>
      <c r="O18" s="1335"/>
      <c r="P18" s="1335"/>
      <c r="Q18" s="1335"/>
      <c r="R18" s="1335"/>
      <c r="S18" s="1335"/>
    </row>
    <row r="19" spans="2:19" x14ac:dyDescent="0.35">
      <c r="B19" s="1326" t="s">
        <v>135</v>
      </c>
      <c r="C19" s="1328" t="s">
        <v>1484</v>
      </c>
      <c r="D19" s="1328"/>
      <c r="E19" s="1328"/>
      <c r="F19" s="1328"/>
      <c r="G19" s="1328"/>
      <c r="H19" s="1328"/>
      <c r="I19" s="1328"/>
      <c r="J19" s="1328"/>
      <c r="K19" s="1328"/>
      <c r="L19" s="1328"/>
      <c r="M19" s="1328"/>
      <c r="N19" s="1328"/>
      <c r="O19" s="1328"/>
      <c r="P19" s="1328"/>
      <c r="Q19" s="1328"/>
      <c r="R19" s="1328"/>
      <c r="S19" s="1328"/>
    </row>
    <row r="20" spans="2:19" x14ac:dyDescent="0.35">
      <c r="B20" s="1331"/>
      <c r="C20" s="568" t="s">
        <v>1471</v>
      </c>
      <c r="D20" s="1336" t="s">
        <v>1485</v>
      </c>
      <c r="E20" s="1336"/>
      <c r="F20" s="1336"/>
      <c r="G20" s="1336"/>
      <c r="H20" s="1336"/>
      <c r="I20" s="1336"/>
      <c r="J20" s="1336"/>
      <c r="K20" s="1336"/>
      <c r="L20" s="1336"/>
      <c r="M20" s="1336"/>
      <c r="N20" s="1336"/>
      <c r="O20" s="1336"/>
      <c r="P20" s="1336"/>
      <c r="Q20" s="1336"/>
      <c r="R20" s="1336"/>
      <c r="S20" s="1336"/>
    </row>
    <row r="21" spans="2:19" x14ac:dyDescent="0.35">
      <c r="B21" s="1331"/>
      <c r="C21" s="568" t="s">
        <v>1471</v>
      </c>
      <c r="D21" s="1336" t="s">
        <v>1486</v>
      </c>
      <c r="E21" s="1336"/>
      <c r="F21" s="1336"/>
      <c r="G21" s="1336"/>
      <c r="H21" s="1336"/>
      <c r="I21" s="1336"/>
      <c r="J21" s="1336"/>
      <c r="K21" s="1336"/>
      <c r="L21" s="1336"/>
      <c r="M21" s="1336"/>
      <c r="N21" s="1336"/>
      <c r="O21" s="1336"/>
      <c r="P21" s="1336"/>
      <c r="Q21" s="1336"/>
      <c r="R21" s="1336"/>
      <c r="S21" s="1336"/>
    </row>
    <row r="22" spans="2:19" x14ac:dyDescent="0.35">
      <c r="B22" s="1331"/>
      <c r="C22" s="568" t="s">
        <v>1471</v>
      </c>
      <c r="D22" s="1333" t="s">
        <v>1487</v>
      </c>
      <c r="E22" s="1333"/>
      <c r="F22" s="1333"/>
      <c r="G22" s="1333"/>
      <c r="H22" s="1333"/>
      <c r="I22" s="1333"/>
      <c r="J22" s="1333"/>
      <c r="K22" s="1333"/>
      <c r="L22" s="1333"/>
      <c r="M22" s="1333"/>
      <c r="N22" s="1333"/>
      <c r="O22" s="1333"/>
      <c r="P22" s="1333"/>
      <c r="Q22" s="1333"/>
      <c r="R22" s="1333"/>
      <c r="S22" s="1333"/>
    </row>
    <row r="23" spans="2:19" ht="42" customHeight="1" x14ac:dyDescent="0.35">
      <c r="B23" s="1327"/>
      <c r="C23" s="569" t="s">
        <v>1471</v>
      </c>
      <c r="D23" s="1329" t="s">
        <v>1488</v>
      </c>
      <c r="E23" s="1329"/>
      <c r="F23" s="1329"/>
      <c r="G23" s="1329"/>
      <c r="H23" s="1329"/>
      <c r="I23" s="1329"/>
      <c r="J23" s="1329"/>
      <c r="K23" s="1329"/>
      <c r="L23" s="1329"/>
      <c r="M23" s="1329"/>
      <c r="N23" s="1329"/>
      <c r="O23" s="1329"/>
      <c r="P23" s="1329"/>
      <c r="Q23" s="1329"/>
      <c r="R23" s="1329"/>
      <c r="S23" s="1329"/>
    </row>
    <row r="24" spans="2:19" x14ac:dyDescent="0.35">
      <c r="B24" s="1331" t="s">
        <v>138</v>
      </c>
      <c r="C24" s="1336" t="s">
        <v>1489</v>
      </c>
      <c r="D24" s="1336"/>
      <c r="E24" s="1336"/>
      <c r="F24" s="1336"/>
      <c r="G24" s="1336"/>
      <c r="H24" s="1336"/>
      <c r="I24" s="1336"/>
      <c r="J24" s="1336"/>
      <c r="K24" s="1336"/>
      <c r="L24" s="1336"/>
      <c r="M24" s="1336"/>
      <c r="N24" s="1336"/>
      <c r="O24" s="1336"/>
      <c r="P24" s="1336"/>
      <c r="Q24" s="1336"/>
      <c r="R24" s="1336"/>
      <c r="S24" s="1336"/>
    </row>
    <row r="25" spans="2:19" x14ac:dyDescent="0.35">
      <c r="B25" s="1331"/>
      <c r="C25" s="568" t="s">
        <v>1471</v>
      </c>
      <c r="D25" s="1333" t="s">
        <v>1490</v>
      </c>
      <c r="E25" s="1333"/>
      <c r="F25" s="1333"/>
      <c r="G25" s="1333"/>
      <c r="H25" s="1333"/>
      <c r="I25" s="1333"/>
      <c r="J25" s="1333"/>
      <c r="K25" s="1333"/>
      <c r="L25" s="1333"/>
      <c r="M25" s="1333"/>
      <c r="N25" s="1333"/>
      <c r="O25" s="1333"/>
      <c r="P25" s="1333"/>
      <c r="Q25" s="1333"/>
      <c r="R25" s="1333"/>
      <c r="S25" s="1333"/>
    </row>
    <row r="26" spans="2:19" x14ac:dyDescent="0.35">
      <c r="B26" s="1331"/>
      <c r="C26" s="568" t="s">
        <v>1471</v>
      </c>
      <c r="D26" s="1333" t="s">
        <v>1491</v>
      </c>
      <c r="E26" s="1333"/>
      <c r="F26" s="1333"/>
      <c r="G26" s="1333"/>
      <c r="H26" s="1333"/>
      <c r="I26" s="1333"/>
      <c r="J26" s="1333"/>
      <c r="K26" s="1333"/>
      <c r="L26" s="1333"/>
      <c r="M26" s="1333"/>
      <c r="N26" s="1333"/>
      <c r="O26" s="1333"/>
      <c r="P26" s="1333"/>
      <c r="Q26" s="1333"/>
      <c r="R26" s="1333"/>
      <c r="S26" s="1333"/>
    </row>
    <row r="27" spans="2:19" x14ac:dyDescent="0.35">
      <c r="B27" s="1331"/>
      <c r="C27" s="568" t="s">
        <v>1471</v>
      </c>
      <c r="D27" s="1337" t="s">
        <v>1492</v>
      </c>
      <c r="E27" s="1337"/>
      <c r="F27" s="1337"/>
      <c r="G27" s="1337"/>
      <c r="H27" s="1337"/>
      <c r="I27" s="1337"/>
      <c r="J27" s="1337"/>
      <c r="K27" s="1337"/>
      <c r="L27" s="1337"/>
      <c r="M27" s="1337"/>
      <c r="N27" s="1337"/>
      <c r="O27" s="1337"/>
      <c r="P27" s="1337"/>
      <c r="Q27" s="1337"/>
      <c r="R27" s="1337"/>
      <c r="S27" s="1337"/>
    </row>
    <row r="28" spans="2:19" x14ac:dyDescent="0.35">
      <c r="B28" s="1326" t="s">
        <v>141</v>
      </c>
      <c r="C28" s="1332" t="s">
        <v>1493</v>
      </c>
      <c r="D28" s="1332"/>
      <c r="E28" s="1332"/>
      <c r="F28" s="1332"/>
      <c r="G28" s="1332"/>
      <c r="H28" s="1332"/>
      <c r="I28" s="1332"/>
      <c r="J28" s="1332"/>
      <c r="K28" s="1332"/>
      <c r="L28" s="1332"/>
      <c r="M28" s="1332"/>
      <c r="N28" s="1332"/>
      <c r="O28" s="1332"/>
      <c r="P28" s="1332"/>
      <c r="Q28" s="1332"/>
      <c r="R28" s="1332"/>
      <c r="S28" s="1332"/>
    </row>
    <row r="29" spans="2:19" x14ac:dyDescent="0.35">
      <c r="B29" s="1331"/>
      <c r="C29" s="568" t="s">
        <v>1471</v>
      </c>
      <c r="D29" s="1333" t="s">
        <v>1494</v>
      </c>
      <c r="E29" s="1333"/>
      <c r="F29" s="1333"/>
      <c r="G29" s="1333"/>
      <c r="H29" s="1333"/>
      <c r="I29" s="1333"/>
      <c r="J29" s="1333"/>
      <c r="K29" s="1333"/>
      <c r="L29" s="1333"/>
      <c r="M29" s="1333"/>
      <c r="N29" s="1333"/>
      <c r="O29" s="1333"/>
      <c r="P29" s="1333"/>
      <c r="Q29" s="1333"/>
      <c r="R29" s="1333"/>
      <c r="S29" s="1333"/>
    </row>
    <row r="30" spans="2:19" x14ac:dyDescent="0.35">
      <c r="B30" s="570" t="s">
        <v>285</v>
      </c>
      <c r="C30" s="1325" t="s">
        <v>1495</v>
      </c>
      <c r="D30" s="1325"/>
      <c r="E30" s="1325"/>
      <c r="F30" s="1325"/>
      <c r="G30" s="1325"/>
      <c r="H30" s="1325"/>
      <c r="I30" s="1325"/>
      <c r="J30" s="1325"/>
      <c r="K30" s="1325"/>
      <c r="L30" s="1325"/>
      <c r="M30" s="1325"/>
      <c r="N30" s="1325"/>
      <c r="O30" s="1325"/>
      <c r="P30" s="1325"/>
      <c r="Q30" s="1325"/>
      <c r="R30" s="1325"/>
      <c r="S30" s="1325"/>
    </row>
    <row r="31" spans="2:19" x14ac:dyDescent="0.35">
      <c r="B31" s="1326" t="s">
        <v>334</v>
      </c>
      <c r="C31" s="1328" t="s">
        <v>1496</v>
      </c>
      <c r="D31" s="1328"/>
      <c r="E31" s="1328"/>
      <c r="F31" s="1328"/>
      <c r="G31" s="1328"/>
      <c r="H31" s="1328"/>
      <c r="I31" s="1328"/>
      <c r="J31" s="1328"/>
      <c r="K31" s="1328"/>
      <c r="L31" s="1328"/>
      <c r="M31" s="1328"/>
      <c r="N31" s="1328"/>
      <c r="O31" s="1328"/>
      <c r="P31" s="1328"/>
      <c r="Q31" s="1328"/>
      <c r="R31" s="1328"/>
      <c r="S31" s="1328"/>
    </row>
    <row r="32" spans="2:19" x14ac:dyDescent="0.35">
      <c r="B32" s="1327"/>
      <c r="C32" s="569" t="s">
        <v>1471</v>
      </c>
      <c r="D32" s="1329" t="s">
        <v>1497</v>
      </c>
      <c r="E32" s="1329"/>
      <c r="F32" s="1329"/>
      <c r="G32" s="1329"/>
      <c r="H32" s="1329"/>
      <c r="I32" s="1329"/>
      <c r="J32" s="1329"/>
      <c r="K32" s="1329"/>
      <c r="L32" s="1329"/>
      <c r="M32" s="1329"/>
      <c r="N32" s="1329"/>
      <c r="O32" s="1329"/>
      <c r="P32" s="1329"/>
      <c r="Q32" s="1329"/>
      <c r="R32" s="1329"/>
      <c r="S32" s="1329"/>
    </row>
    <row r="33" spans="2:19" x14ac:dyDescent="0.35">
      <c r="B33" s="570" t="s">
        <v>1498</v>
      </c>
      <c r="C33" s="1330" t="s">
        <v>1499</v>
      </c>
      <c r="D33" s="1330"/>
      <c r="E33" s="1330"/>
      <c r="F33" s="1330"/>
      <c r="G33" s="1330"/>
      <c r="H33" s="1330"/>
      <c r="I33" s="1330"/>
      <c r="J33" s="1330"/>
      <c r="K33" s="1330"/>
      <c r="L33" s="1330"/>
      <c r="M33" s="1330"/>
      <c r="N33" s="1330"/>
      <c r="O33" s="1330"/>
      <c r="P33" s="1330"/>
      <c r="Q33" s="1330"/>
      <c r="R33" s="1330"/>
      <c r="S33" s="1330"/>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ECF-71E2-4E38-895F-620959F61219}">
  <sheetPr codeName="Sheet101">
    <pageSetUpPr fitToPage="1"/>
  </sheetPr>
  <dimension ref="A1:I27"/>
  <sheetViews>
    <sheetView workbookViewId="0"/>
  </sheetViews>
  <sheetFormatPr defaultColWidth="9.1796875" defaultRowHeight="14.5" x14ac:dyDescent="0.35"/>
  <cols>
    <col min="1" max="1" width="9.1796875" style="3"/>
    <col min="2" max="2" width="9.54296875" style="3" customWidth="1"/>
    <col min="3" max="3" width="8.1796875" style="3" customWidth="1"/>
    <col min="4" max="4" width="9.1796875" style="3"/>
    <col min="5" max="5" width="72.453125" style="3" customWidth="1"/>
    <col min="6" max="6" width="20.1796875" style="3" customWidth="1"/>
    <col min="7" max="8" width="22" style="3" customWidth="1"/>
    <col min="9" max="9" width="44.453125" style="3" customWidth="1"/>
    <col min="10" max="16384" width="9.1796875" style="3"/>
  </cols>
  <sheetData>
    <row r="1" spans="1:9" x14ac:dyDescent="0.35">
      <c r="C1" s="4" t="s">
        <v>1464</v>
      </c>
    </row>
    <row r="3" spans="1:9" x14ac:dyDescent="0.35">
      <c r="F3" s="402" t="s">
        <v>7</v>
      </c>
      <c r="G3" s="402" t="s">
        <v>8</v>
      </c>
      <c r="H3" s="402" t="s">
        <v>9</v>
      </c>
      <c r="I3" s="402" t="s">
        <v>46</v>
      </c>
    </row>
    <row r="4" spans="1:9" ht="29" x14ac:dyDescent="0.35">
      <c r="C4" s="1295"/>
      <c r="D4" s="1295"/>
      <c r="E4" s="1295"/>
      <c r="F4" s="5" t="s">
        <v>1500</v>
      </c>
      <c r="G4" s="5" t="s">
        <v>1501</v>
      </c>
      <c r="H4" s="5" t="s">
        <v>1502</v>
      </c>
      <c r="I4" s="142" t="s">
        <v>1503</v>
      </c>
    </row>
    <row r="5" spans="1:9" ht="15" customHeight="1" x14ac:dyDescent="0.35">
      <c r="A5" s="572"/>
      <c r="B5" s="402">
        <v>1</v>
      </c>
      <c r="C5" s="1338" t="s">
        <v>1504</v>
      </c>
      <c r="D5" s="1339"/>
      <c r="E5" s="169" t="s">
        <v>1505</v>
      </c>
      <c r="F5" s="169"/>
      <c r="G5" s="169"/>
      <c r="H5" s="169"/>
      <c r="I5" s="169"/>
    </row>
    <row r="6" spans="1:9" x14ac:dyDescent="0.35">
      <c r="B6" s="402">
        <v>2</v>
      </c>
      <c r="C6" s="1340"/>
      <c r="D6" s="981"/>
      <c r="E6" s="169" t="s">
        <v>1506</v>
      </c>
      <c r="F6" s="169"/>
      <c r="G6" s="169"/>
      <c r="H6" s="169"/>
      <c r="I6" s="169"/>
    </row>
    <row r="7" spans="1:9" x14ac:dyDescent="0.35">
      <c r="B7" s="402">
        <v>3</v>
      </c>
      <c r="C7" s="1340"/>
      <c r="D7" s="981"/>
      <c r="E7" s="573" t="s">
        <v>1507</v>
      </c>
      <c r="F7" s="169"/>
      <c r="G7" s="169"/>
      <c r="H7" s="169"/>
      <c r="I7" s="169"/>
    </row>
    <row r="8" spans="1:9" x14ac:dyDescent="0.35">
      <c r="B8" s="402">
        <v>4</v>
      </c>
      <c r="C8" s="1340"/>
      <c r="D8" s="981"/>
      <c r="E8" s="573" t="s">
        <v>1508</v>
      </c>
      <c r="F8" s="574"/>
      <c r="G8" s="574"/>
      <c r="H8" s="574"/>
      <c r="I8" s="574"/>
    </row>
    <row r="9" spans="1:9" x14ac:dyDescent="0.35">
      <c r="B9" s="402" t="s">
        <v>1509</v>
      </c>
      <c r="C9" s="1340"/>
      <c r="D9" s="981"/>
      <c r="E9" s="575" t="s">
        <v>1510</v>
      </c>
      <c r="F9" s="169"/>
      <c r="G9" s="169"/>
      <c r="H9" s="169"/>
      <c r="I9" s="169"/>
    </row>
    <row r="10" spans="1:9" x14ac:dyDescent="0.35">
      <c r="B10" s="402">
        <v>5</v>
      </c>
      <c r="C10" s="1340"/>
      <c r="D10" s="981"/>
      <c r="E10" s="575" t="s">
        <v>1511</v>
      </c>
      <c r="F10" s="169"/>
      <c r="G10" s="169"/>
      <c r="H10" s="169"/>
      <c r="I10" s="169"/>
    </row>
    <row r="11" spans="1:9" x14ac:dyDescent="0.35">
      <c r="B11" s="402" t="s">
        <v>1512</v>
      </c>
      <c r="C11" s="1340"/>
      <c r="D11" s="981"/>
      <c r="E11" s="573" t="s">
        <v>1513</v>
      </c>
      <c r="F11" s="169"/>
      <c r="G11" s="169"/>
      <c r="H11" s="169"/>
      <c r="I11" s="169"/>
    </row>
    <row r="12" spans="1:9" x14ac:dyDescent="0.35">
      <c r="B12" s="402">
        <v>6</v>
      </c>
      <c r="C12" s="1340"/>
      <c r="D12" s="981"/>
      <c r="E12" s="573" t="s">
        <v>1508</v>
      </c>
      <c r="F12" s="574"/>
      <c r="G12" s="574"/>
      <c r="H12" s="574"/>
      <c r="I12" s="574"/>
    </row>
    <row r="13" spans="1:9" x14ac:dyDescent="0.35">
      <c r="B13" s="402">
        <v>7</v>
      </c>
      <c r="C13" s="1340"/>
      <c r="D13" s="981"/>
      <c r="E13" s="573" t="s">
        <v>1514</v>
      </c>
      <c r="F13" s="169"/>
      <c r="G13" s="169"/>
      <c r="H13" s="169"/>
      <c r="I13" s="169"/>
    </row>
    <row r="14" spans="1:9" x14ac:dyDescent="0.35">
      <c r="B14" s="402">
        <v>8</v>
      </c>
      <c r="C14" s="1341"/>
      <c r="D14" s="983"/>
      <c r="E14" s="573" t="s">
        <v>1508</v>
      </c>
      <c r="F14" s="574"/>
      <c r="G14" s="574"/>
      <c r="H14" s="574"/>
      <c r="I14" s="574"/>
    </row>
    <row r="15" spans="1:9" x14ac:dyDescent="0.35">
      <c r="B15" s="402">
        <v>9</v>
      </c>
      <c r="C15" s="1342" t="s">
        <v>1515</v>
      </c>
      <c r="D15" s="1342"/>
      <c r="E15" s="169" t="s">
        <v>1505</v>
      </c>
      <c r="F15" s="169"/>
      <c r="G15" s="169"/>
      <c r="H15" s="169"/>
      <c r="I15" s="169"/>
    </row>
    <row r="16" spans="1:9" x14ac:dyDescent="0.35">
      <c r="B16" s="402">
        <v>10</v>
      </c>
      <c r="C16" s="1342"/>
      <c r="D16" s="1342"/>
      <c r="E16" s="169" t="s">
        <v>1516</v>
      </c>
      <c r="F16" s="169"/>
      <c r="G16" s="169"/>
      <c r="H16" s="169"/>
      <c r="I16" s="169"/>
    </row>
    <row r="17" spans="2:9" x14ac:dyDescent="0.35">
      <c r="B17" s="402">
        <v>11</v>
      </c>
      <c r="C17" s="1342"/>
      <c r="D17" s="1342"/>
      <c r="E17" s="573" t="s">
        <v>1507</v>
      </c>
      <c r="F17" s="169"/>
      <c r="G17" s="169"/>
      <c r="H17" s="169"/>
      <c r="I17" s="169"/>
    </row>
    <row r="18" spans="2:9" x14ac:dyDescent="0.35">
      <c r="B18" s="402">
        <v>12</v>
      </c>
      <c r="C18" s="1342"/>
      <c r="D18" s="1342"/>
      <c r="E18" s="576" t="s">
        <v>1517</v>
      </c>
      <c r="F18" s="169"/>
      <c r="G18" s="169"/>
      <c r="H18" s="169"/>
      <c r="I18" s="169"/>
    </row>
    <row r="19" spans="2:9" x14ac:dyDescent="0.35">
      <c r="B19" s="402" t="s">
        <v>1518</v>
      </c>
      <c r="C19" s="1342"/>
      <c r="D19" s="1342"/>
      <c r="E19" s="575" t="s">
        <v>1510</v>
      </c>
      <c r="F19" s="169"/>
      <c r="G19" s="169"/>
      <c r="H19" s="169"/>
      <c r="I19" s="169"/>
    </row>
    <row r="20" spans="2:9" x14ac:dyDescent="0.35">
      <c r="B20" s="402" t="s">
        <v>1519</v>
      </c>
      <c r="C20" s="1342"/>
      <c r="D20" s="1342"/>
      <c r="E20" s="576" t="s">
        <v>1517</v>
      </c>
      <c r="F20" s="169"/>
      <c r="G20" s="169"/>
      <c r="H20" s="169"/>
      <c r="I20" s="169"/>
    </row>
    <row r="21" spans="2:9" x14ac:dyDescent="0.35">
      <c r="B21" s="402" t="s">
        <v>1520</v>
      </c>
      <c r="C21" s="1342"/>
      <c r="D21" s="1342"/>
      <c r="E21" s="575" t="s">
        <v>1511</v>
      </c>
      <c r="F21" s="169"/>
      <c r="G21" s="169"/>
      <c r="H21" s="169"/>
      <c r="I21" s="169"/>
    </row>
    <row r="22" spans="2:9" x14ac:dyDescent="0.35">
      <c r="B22" s="402" t="s">
        <v>1521</v>
      </c>
      <c r="C22" s="1342"/>
      <c r="D22" s="1342"/>
      <c r="E22" s="576" t="s">
        <v>1517</v>
      </c>
      <c r="F22" s="169"/>
      <c r="G22" s="169"/>
      <c r="H22" s="169"/>
      <c r="I22" s="169"/>
    </row>
    <row r="23" spans="2:9" x14ac:dyDescent="0.35">
      <c r="B23" s="402" t="s">
        <v>1522</v>
      </c>
      <c r="C23" s="1342"/>
      <c r="D23" s="1342"/>
      <c r="E23" s="573" t="s">
        <v>1513</v>
      </c>
      <c r="F23" s="169"/>
      <c r="G23" s="169"/>
      <c r="H23" s="169"/>
      <c r="I23" s="169"/>
    </row>
    <row r="24" spans="2:9" x14ac:dyDescent="0.35">
      <c r="B24" s="402" t="s">
        <v>1523</v>
      </c>
      <c r="C24" s="1342"/>
      <c r="D24" s="1342"/>
      <c r="E24" s="576" t="s">
        <v>1517</v>
      </c>
      <c r="F24" s="169"/>
      <c r="G24" s="169"/>
      <c r="H24" s="169"/>
      <c r="I24" s="169"/>
    </row>
    <row r="25" spans="2:9" x14ac:dyDescent="0.35">
      <c r="B25" s="402">
        <v>15</v>
      </c>
      <c r="C25" s="1342"/>
      <c r="D25" s="1342"/>
      <c r="E25" s="573" t="s">
        <v>1514</v>
      </c>
      <c r="F25" s="169"/>
      <c r="G25" s="169"/>
      <c r="H25" s="169"/>
      <c r="I25" s="169"/>
    </row>
    <row r="26" spans="2:9" x14ac:dyDescent="0.35">
      <c r="B26" s="402">
        <v>16</v>
      </c>
      <c r="C26" s="1342"/>
      <c r="D26" s="1342"/>
      <c r="E26" s="576" t="s">
        <v>1517</v>
      </c>
      <c r="F26" s="169"/>
      <c r="G26" s="169"/>
      <c r="H26" s="169"/>
      <c r="I26" s="169"/>
    </row>
    <row r="27" spans="2:9" x14ac:dyDescent="0.35">
      <c r="B27" s="402">
        <v>17</v>
      </c>
      <c r="C27" s="1295" t="s">
        <v>1524</v>
      </c>
      <c r="D27" s="1295"/>
      <c r="E27" s="1295"/>
      <c r="F27" s="169"/>
      <c r="G27" s="169"/>
      <c r="H27" s="169"/>
      <c r="I27" s="169"/>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BB70-4571-482A-A9C3-E1A6362619F7}">
  <sheetPr codeName="Sheet102">
    <pageSetUpPr fitToPage="1"/>
  </sheetPr>
  <dimension ref="A1:G29"/>
  <sheetViews>
    <sheetView workbookViewId="0"/>
  </sheetViews>
  <sheetFormatPr defaultColWidth="9.1796875" defaultRowHeight="14.5" x14ac:dyDescent="0.35"/>
  <cols>
    <col min="1" max="1" width="5" style="3" customWidth="1"/>
    <col min="2" max="2" width="43" style="3" customWidth="1"/>
    <col min="3" max="3" width="75.26953125" style="3" customWidth="1"/>
    <col min="4" max="4" width="24.453125" style="3" customWidth="1"/>
    <col min="5" max="5" width="23.26953125" style="3" customWidth="1"/>
    <col min="6" max="6" width="21" style="3" customWidth="1"/>
    <col min="7" max="7" width="25" style="3" customWidth="1"/>
    <col min="8" max="8" width="25.26953125" style="3" customWidth="1"/>
    <col min="9" max="9" width="23.1796875" style="3" customWidth="1"/>
    <col min="10" max="10" width="29.7265625" style="3" customWidth="1"/>
    <col min="11" max="11" width="22" style="3" customWidth="1"/>
    <col min="12" max="12" width="16.453125" style="3" customWidth="1"/>
    <col min="13" max="13" width="14.81640625" style="3" customWidth="1"/>
    <col min="14" max="14" width="14.54296875" style="3" customWidth="1"/>
    <col min="15" max="15" width="31.54296875" style="3" customWidth="1"/>
    <col min="16" max="16384" width="9.1796875" style="3"/>
  </cols>
  <sheetData>
    <row r="1" spans="1:7" x14ac:dyDescent="0.35">
      <c r="B1" s="4" t="s">
        <v>1465</v>
      </c>
    </row>
    <row r="4" spans="1:7" x14ac:dyDescent="0.35">
      <c r="B4" s="4"/>
      <c r="D4" s="402" t="s">
        <v>7</v>
      </c>
      <c r="E4" s="402" t="s">
        <v>8</v>
      </c>
      <c r="F4" s="402" t="s">
        <v>9</v>
      </c>
      <c r="G4" s="402" t="s">
        <v>46</v>
      </c>
    </row>
    <row r="5" spans="1:7" ht="29" x14ac:dyDescent="0.35">
      <c r="B5" s="1350"/>
      <c r="C5" s="1351"/>
      <c r="D5" s="5" t="s">
        <v>1500</v>
      </c>
      <c r="E5" s="5" t="s">
        <v>1501</v>
      </c>
      <c r="F5" s="5" t="s">
        <v>1502</v>
      </c>
      <c r="G5" s="5" t="s">
        <v>1503</v>
      </c>
    </row>
    <row r="6" spans="1:7" x14ac:dyDescent="0.35">
      <c r="A6" s="402"/>
      <c r="B6" s="1347" t="s">
        <v>1525</v>
      </c>
      <c r="C6" s="1348"/>
      <c r="D6" s="1348"/>
      <c r="E6" s="1348"/>
      <c r="F6" s="1348"/>
      <c r="G6" s="1349"/>
    </row>
    <row r="7" spans="1:7" x14ac:dyDescent="0.35">
      <c r="A7" s="402">
        <v>1</v>
      </c>
      <c r="B7" s="1345" t="s">
        <v>1526</v>
      </c>
      <c r="C7" s="1346"/>
      <c r="D7" s="169"/>
      <c r="E7" s="169"/>
      <c r="F7" s="169"/>
      <c r="G7" s="169"/>
    </row>
    <row r="8" spans="1:7" x14ac:dyDescent="0.35">
      <c r="A8" s="402">
        <v>2</v>
      </c>
      <c r="B8" s="1345" t="s">
        <v>1527</v>
      </c>
      <c r="C8" s="1346"/>
      <c r="D8" s="169"/>
      <c r="E8" s="169"/>
      <c r="F8" s="169"/>
      <c r="G8" s="169"/>
    </row>
    <row r="9" spans="1:7" x14ac:dyDescent="0.35">
      <c r="A9" s="402">
        <v>3</v>
      </c>
      <c r="B9" s="1343" t="s">
        <v>1528</v>
      </c>
      <c r="C9" s="1344"/>
      <c r="D9" s="577"/>
      <c r="E9" s="577"/>
      <c r="F9" s="577"/>
      <c r="G9" s="578"/>
    </row>
    <row r="10" spans="1:7" x14ac:dyDescent="0.35">
      <c r="A10" s="402"/>
      <c r="B10" s="1347" t="s">
        <v>1529</v>
      </c>
      <c r="C10" s="1348"/>
      <c r="D10" s="1348"/>
      <c r="E10" s="1348"/>
      <c r="F10" s="1348"/>
      <c r="G10" s="1349"/>
    </row>
    <row r="11" spans="1:7" x14ac:dyDescent="0.35">
      <c r="A11" s="402">
        <v>4</v>
      </c>
      <c r="B11" s="1345" t="s">
        <v>1530</v>
      </c>
      <c r="C11" s="1346"/>
      <c r="D11" s="169"/>
      <c r="E11" s="169"/>
      <c r="F11" s="169"/>
      <c r="G11" s="169"/>
    </row>
    <row r="12" spans="1:7" x14ac:dyDescent="0.35">
      <c r="A12" s="402">
        <v>5</v>
      </c>
      <c r="B12" s="1345" t="s">
        <v>1531</v>
      </c>
      <c r="C12" s="1346"/>
      <c r="D12" s="169"/>
      <c r="E12" s="169"/>
      <c r="F12" s="169"/>
      <c r="G12" s="169"/>
    </row>
    <row r="13" spans="1:7" x14ac:dyDescent="0.35">
      <c r="A13" s="402"/>
      <c r="B13" s="1347" t="s">
        <v>1532</v>
      </c>
      <c r="C13" s="1348"/>
      <c r="D13" s="1348"/>
      <c r="E13" s="1348"/>
      <c r="F13" s="1348"/>
      <c r="G13" s="1349"/>
    </row>
    <row r="14" spans="1:7" x14ac:dyDescent="0.35">
      <c r="A14" s="402">
        <v>6</v>
      </c>
      <c r="B14" s="1345" t="s">
        <v>1533</v>
      </c>
      <c r="C14" s="1346"/>
      <c r="D14" s="169"/>
      <c r="E14" s="169"/>
      <c r="F14" s="169"/>
      <c r="G14" s="169"/>
    </row>
    <row r="15" spans="1:7" x14ac:dyDescent="0.35">
      <c r="A15" s="402">
        <v>7</v>
      </c>
      <c r="B15" s="1345" t="s">
        <v>1534</v>
      </c>
      <c r="C15" s="1346"/>
      <c r="D15" s="169"/>
      <c r="E15" s="169"/>
      <c r="F15" s="169"/>
      <c r="G15" s="169"/>
    </row>
    <row r="16" spans="1:7" x14ac:dyDescent="0.35">
      <c r="A16" s="402">
        <v>8</v>
      </c>
      <c r="B16" s="1343" t="s">
        <v>1535</v>
      </c>
      <c r="C16" s="1344"/>
      <c r="D16" s="169"/>
      <c r="E16" s="169"/>
      <c r="F16" s="169"/>
      <c r="G16" s="169"/>
    </row>
    <row r="17" spans="1:7" ht="15" customHeight="1" x14ac:dyDescent="0.35">
      <c r="A17" s="402">
        <v>9</v>
      </c>
      <c r="B17" s="1343" t="s">
        <v>1536</v>
      </c>
      <c r="C17" s="1344"/>
      <c r="D17" s="169"/>
      <c r="E17" s="169"/>
      <c r="F17" s="169"/>
      <c r="G17" s="169"/>
    </row>
    <row r="18" spans="1:7" ht="15" customHeight="1" x14ac:dyDescent="0.35">
      <c r="A18" s="402">
        <v>10</v>
      </c>
      <c r="B18" s="1343" t="s">
        <v>1537</v>
      </c>
      <c r="C18" s="1344"/>
      <c r="D18" s="169"/>
      <c r="E18" s="169"/>
      <c r="F18" s="169"/>
      <c r="G18" s="169"/>
    </row>
    <row r="19" spans="1:7" x14ac:dyDescent="0.35">
      <c r="A19" s="402">
        <v>11</v>
      </c>
      <c r="B19" s="1343" t="s">
        <v>1538</v>
      </c>
      <c r="C19" s="1344"/>
      <c r="D19" s="169"/>
      <c r="E19" s="169"/>
      <c r="F19" s="169"/>
      <c r="G19" s="169"/>
    </row>
    <row r="25" spans="1:7" x14ac:dyDescent="0.35">
      <c r="B25" s="1336"/>
      <c r="C25" s="1336"/>
      <c r="D25" s="1336"/>
      <c r="E25" s="1336"/>
      <c r="F25" s="1336"/>
      <c r="G25" s="1336"/>
    </row>
    <row r="29" spans="1:7" ht="29.25" customHeight="1" x14ac:dyDescent="0.3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1535-75F3-40F3-ACCC-B1D3C9FCAA59}">
  <sheetPr codeName="Sheet103">
    <pageSetUpPr fitToPage="1"/>
  </sheetPr>
  <dimension ref="A1:X30"/>
  <sheetViews>
    <sheetView workbookViewId="0"/>
  </sheetViews>
  <sheetFormatPr defaultColWidth="9.1796875" defaultRowHeight="14.5" x14ac:dyDescent="0.35"/>
  <cols>
    <col min="1" max="1" width="9.1796875" style="3"/>
    <col min="2" max="2" width="28.7265625" style="3" customWidth="1"/>
    <col min="3" max="7" width="20" style="3" customWidth="1"/>
    <col min="8" max="8" width="20" style="579" customWidth="1"/>
    <col min="9" max="9" width="20" style="3" customWidth="1"/>
    <col min="10" max="10" width="22.1796875" style="3" customWidth="1"/>
    <col min="11" max="11" width="9.1796875" style="3"/>
    <col min="12" max="12" width="255.7265625" style="3" bestFit="1" customWidth="1"/>
    <col min="13" max="16384" width="9.1796875" style="3"/>
  </cols>
  <sheetData>
    <row r="1" spans="1:24" x14ac:dyDescent="0.35">
      <c r="B1" s="4" t="s">
        <v>1466</v>
      </c>
    </row>
    <row r="2" spans="1:24" ht="14.25" customHeight="1" x14ac:dyDescent="0.35">
      <c r="B2" s="580"/>
      <c r="C2" s="580"/>
      <c r="D2" s="580"/>
      <c r="E2" s="580"/>
      <c r="F2" s="580"/>
      <c r="G2" s="580"/>
      <c r="H2" s="581"/>
      <c r="I2" s="580"/>
    </row>
    <row r="3" spans="1:24" x14ac:dyDescent="0.35">
      <c r="D3" s="580"/>
      <c r="E3" s="580"/>
      <c r="F3" s="580"/>
      <c r="G3" s="580"/>
      <c r="H3" s="581"/>
    </row>
    <row r="4" spans="1:24" x14ac:dyDescent="0.35">
      <c r="C4" s="402" t="s">
        <v>7</v>
      </c>
      <c r="D4" s="402" t="s">
        <v>8</v>
      </c>
      <c r="E4" s="402" t="s">
        <v>9</v>
      </c>
      <c r="F4" s="402" t="s">
        <v>46</v>
      </c>
      <c r="G4" s="402" t="s">
        <v>47</v>
      </c>
      <c r="H4" s="402" t="s">
        <v>156</v>
      </c>
      <c r="I4" s="402" t="s">
        <v>1539</v>
      </c>
      <c r="J4" s="402" t="s">
        <v>1540</v>
      </c>
    </row>
    <row r="5" spans="1:24" ht="186.75" customHeight="1" x14ac:dyDescent="0.35">
      <c r="B5" s="515" t="s">
        <v>1541</v>
      </c>
      <c r="C5" s="582" t="s">
        <v>1542</v>
      </c>
      <c r="D5" s="582" t="s">
        <v>1543</v>
      </c>
      <c r="E5" s="582" t="s">
        <v>1544</v>
      </c>
      <c r="F5" s="582" t="s">
        <v>1545</v>
      </c>
      <c r="G5" s="582" t="s">
        <v>1546</v>
      </c>
      <c r="H5" s="582" t="s">
        <v>1547</v>
      </c>
      <c r="I5" s="582" t="s">
        <v>1548</v>
      </c>
      <c r="J5" s="582" t="s">
        <v>1549</v>
      </c>
      <c r="L5" s="583"/>
      <c r="M5" s="584"/>
      <c r="N5" s="584"/>
      <c r="O5" s="584"/>
      <c r="P5" s="584"/>
      <c r="Q5" s="584"/>
      <c r="R5" s="584"/>
      <c r="S5" s="584"/>
      <c r="T5" s="584"/>
      <c r="U5" s="584"/>
      <c r="V5" s="584"/>
      <c r="W5" s="584"/>
      <c r="X5" s="584"/>
    </row>
    <row r="6" spans="1:24" x14ac:dyDescent="0.35">
      <c r="A6" s="402">
        <v>1</v>
      </c>
      <c r="B6" s="212" t="s">
        <v>1500</v>
      </c>
      <c r="C6" s="169"/>
      <c r="D6" s="169"/>
      <c r="E6" s="169"/>
      <c r="F6" s="169"/>
      <c r="G6" s="169"/>
      <c r="H6" s="585"/>
      <c r="I6" s="169"/>
      <c r="J6" s="169"/>
    </row>
    <row r="7" spans="1:24" x14ac:dyDescent="0.35">
      <c r="A7" s="402">
        <v>2</v>
      </c>
      <c r="B7" s="575" t="s">
        <v>1550</v>
      </c>
      <c r="C7" s="169"/>
      <c r="D7" s="169"/>
      <c r="E7" s="169"/>
      <c r="F7" s="169"/>
      <c r="G7" s="169"/>
      <c r="H7" s="585"/>
      <c r="I7" s="169"/>
      <c r="J7" s="169"/>
    </row>
    <row r="8" spans="1:24" ht="43.5" x14ac:dyDescent="0.35">
      <c r="A8" s="402">
        <v>3</v>
      </c>
      <c r="B8" s="575" t="s">
        <v>1551</v>
      </c>
      <c r="C8" s="169"/>
      <c r="D8" s="169"/>
      <c r="E8" s="169"/>
      <c r="F8" s="169"/>
      <c r="G8" s="169"/>
      <c r="H8" s="585"/>
      <c r="I8" s="169"/>
      <c r="J8" s="169"/>
    </row>
    <row r="9" spans="1:24" ht="43.5" x14ac:dyDescent="0.35">
      <c r="A9" s="402">
        <v>4</v>
      </c>
      <c r="B9" s="575" t="s">
        <v>1552</v>
      </c>
      <c r="C9" s="169"/>
      <c r="D9" s="169"/>
      <c r="E9" s="169"/>
      <c r="F9" s="169"/>
      <c r="G9" s="169"/>
      <c r="H9" s="585"/>
      <c r="I9" s="169"/>
      <c r="J9" s="169"/>
    </row>
    <row r="10" spans="1:24" x14ac:dyDescent="0.35">
      <c r="A10" s="402">
        <v>5</v>
      </c>
      <c r="B10" s="575" t="s">
        <v>1553</v>
      </c>
      <c r="C10" s="169"/>
      <c r="D10" s="169"/>
      <c r="E10" s="169"/>
      <c r="F10" s="169"/>
      <c r="G10" s="169"/>
      <c r="H10" s="585"/>
      <c r="I10" s="169"/>
      <c r="J10" s="169"/>
    </row>
    <row r="11" spans="1:24" x14ac:dyDescent="0.35">
      <c r="A11" s="402">
        <v>6</v>
      </c>
      <c r="B11" s="575" t="s">
        <v>1554</v>
      </c>
      <c r="C11" s="169"/>
      <c r="D11" s="169"/>
      <c r="E11" s="169"/>
      <c r="F11" s="169"/>
      <c r="G11" s="169"/>
      <c r="H11" s="585"/>
      <c r="I11" s="169"/>
      <c r="J11" s="169"/>
    </row>
    <row r="12" spans="1:24" x14ac:dyDescent="0.35">
      <c r="A12" s="39">
        <v>7</v>
      </c>
      <c r="B12" s="212" t="s">
        <v>1555</v>
      </c>
      <c r="C12" s="169"/>
      <c r="D12" s="169"/>
      <c r="E12" s="169"/>
      <c r="F12" s="169"/>
      <c r="G12" s="169"/>
      <c r="H12" s="585"/>
      <c r="I12" s="169"/>
      <c r="J12" s="169"/>
    </row>
    <row r="13" spans="1:24" x14ac:dyDescent="0.35">
      <c r="A13" s="39">
        <v>8</v>
      </c>
      <c r="B13" s="575" t="s">
        <v>1550</v>
      </c>
      <c r="C13" s="169"/>
      <c r="D13" s="169"/>
      <c r="E13" s="169"/>
      <c r="F13" s="169"/>
      <c r="G13" s="169"/>
      <c r="H13" s="585"/>
      <c r="I13" s="169"/>
      <c r="J13" s="169"/>
    </row>
    <row r="14" spans="1:24" ht="43.5" x14ac:dyDescent="0.35">
      <c r="A14" s="39">
        <v>9</v>
      </c>
      <c r="B14" s="575" t="s">
        <v>1551</v>
      </c>
      <c r="C14" s="169"/>
      <c r="D14" s="169"/>
      <c r="E14" s="169"/>
      <c r="F14" s="169"/>
      <c r="G14" s="169"/>
      <c r="H14" s="585"/>
      <c r="I14" s="169"/>
      <c r="J14" s="169"/>
    </row>
    <row r="15" spans="1:24" ht="43.5" x14ac:dyDescent="0.35">
      <c r="A15" s="39">
        <v>10</v>
      </c>
      <c r="B15" s="575" t="s">
        <v>1552</v>
      </c>
      <c r="C15" s="169"/>
      <c r="D15" s="169"/>
      <c r="E15" s="169"/>
      <c r="F15" s="169"/>
      <c r="G15" s="169"/>
      <c r="H15" s="585"/>
      <c r="I15" s="169"/>
      <c r="J15" s="169"/>
    </row>
    <row r="16" spans="1:24" x14ac:dyDescent="0.35">
      <c r="A16" s="39">
        <v>11</v>
      </c>
      <c r="B16" s="575" t="s">
        <v>1553</v>
      </c>
      <c r="C16" s="169"/>
      <c r="D16" s="169"/>
      <c r="E16" s="169"/>
      <c r="F16" s="169"/>
      <c r="G16" s="169"/>
      <c r="H16" s="585"/>
      <c r="I16" s="169"/>
      <c r="J16" s="169"/>
    </row>
    <row r="17" spans="1:12" x14ac:dyDescent="0.35">
      <c r="A17" s="39">
        <v>12</v>
      </c>
      <c r="B17" s="575" t="s">
        <v>1554</v>
      </c>
      <c r="C17" s="169"/>
      <c r="D17" s="169"/>
      <c r="E17" s="169"/>
      <c r="F17" s="169"/>
      <c r="G17" s="169"/>
      <c r="H17" s="585"/>
      <c r="I17" s="169"/>
      <c r="J17" s="169"/>
    </row>
    <row r="18" spans="1:12" x14ac:dyDescent="0.35">
      <c r="A18" s="39">
        <v>13</v>
      </c>
      <c r="B18" s="3" t="s">
        <v>1502</v>
      </c>
      <c r="C18" s="169"/>
      <c r="D18" s="169"/>
      <c r="E18" s="169"/>
      <c r="F18" s="169"/>
      <c r="G18" s="169"/>
      <c r="H18" s="585"/>
      <c r="I18" s="169"/>
      <c r="J18" s="169"/>
    </row>
    <row r="19" spans="1:12" x14ac:dyDescent="0.35">
      <c r="A19" s="39">
        <v>14</v>
      </c>
      <c r="B19" s="575" t="s">
        <v>1550</v>
      </c>
      <c r="C19" s="169"/>
      <c r="D19" s="169"/>
      <c r="E19" s="169"/>
      <c r="F19" s="169"/>
      <c r="G19" s="169"/>
      <c r="H19" s="585"/>
      <c r="I19" s="169"/>
      <c r="J19" s="169"/>
    </row>
    <row r="20" spans="1:12" ht="43.5" x14ac:dyDescent="0.35">
      <c r="A20" s="39">
        <v>15</v>
      </c>
      <c r="B20" s="575" t="s">
        <v>1551</v>
      </c>
      <c r="C20" s="169"/>
      <c r="D20" s="169"/>
      <c r="E20" s="169"/>
      <c r="F20" s="169"/>
      <c r="G20" s="169"/>
      <c r="H20" s="585"/>
      <c r="I20" s="169"/>
      <c r="J20" s="169"/>
    </row>
    <row r="21" spans="1:12" ht="43.5" x14ac:dyDescent="0.35">
      <c r="A21" s="39">
        <v>16</v>
      </c>
      <c r="B21" s="575" t="s">
        <v>1552</v>
      </c>
      <c r="C21" s="169"/>
      <c r="D21" s="169"/>
      <c r="E21" s="169"/>
      <c r="F21" s="169"/>
      <c r="G21" s="169"/>
      <c r="H21" s="585"/>
      <c r="I21" s="169"/>
      <c r="J21" s="169"/>
    </row>
    <row r="22" spans="1:12" x14ac:dyDescent="0.35">
      <c r="A22" s="39">
        <v>17</v>
      </c>
      <c r="B22" s="575" t="s">
        <v>1553</v>
      </c>
      <c r="C22" s="169"/>
      <c r="D22" s="169"/>
      <c r="E22" s="169"/>
      <c r="F22" s="169"/>
      <c r="G22" s="169"/>
      <c r="H22" s="585"/>
      <c r="I22" s="169"/>
      <c r="J22" s="169"/>
    </row>
    <row r="23" spans="1:12" x14ac:dyDescent="0.35">
      <c r="A23" s="39">
        <v>18</v>
      </c>
      <c r="B23" s="575" t="s">
        <v>1554</v>
      </c>
      <c r="C23" s="169"/>
      <c r="D23" s="169"/>
      <c r="E23" s="169"/>
      <c r="F23" s="169"/>
      <c r="G23" s="169"/>
      <c r="H23" s="585"/>
      <c r="I23" s="169"/>
      <c r="J23" s="169"/>
    </row>
    <row r="24" spans="1:12" x14ac:dyDescent="0.35">
      <c r="A24" s="39">
        <v>19</v>
      </c>
      <c r="B24" s="525" t="s">
        <v>1503</v>
      </c>
      <c r="C24" s="169"/>
      <c r="D24" s="169"/>
      <c r="E24" s="169"/>
      <c r="F24" s="169"/>
      <c r="G24" s="169"/>
      <c r="H24" s="585"/>
      <c r="I24" s="169"/>
      <c r="J24" s="169"/>
    </row>
    <row r="25" spans="1:12" x14ac:dyDescent="0.35">
      <c r="A25" s="39">
        <v>20</v>
      </c>
      <c r="B25" s="575" t="s">
        <v>1550</v>
      </c>
      <c r="C25" s="169"/>
      <c r="D25" s="169"/>
      <c r="E25" s="169"/>
      <c r="F25" s="169"/>
      <c r="G25" s="169"/>
      <c r="H25" s="585"/>
      <c r="I25" s="169"/>
      <c r="J25" s="169"/>
      <c r="L25" s="584"/>
    </row>
    <row r="26" spans="1:12" ht="43.5" x14ac:dyDescent="0.35">
      <c r="A26" s="39">
        <v>21</v>
      </c>
      <c r="B26" s="575" t="s">
        <v>1551</v>
      </c>
      <c r="C26" s="169"/>
      <c r="D26" s="169"/>
      <c r="E26" s="169"/>
      <c r="F26" s="169"/>
      <c r="G26" s="169"/>
      <c r="H26" s="585"/>
      <c r="I26" s="169"/>
      <c r="J26" s="169"/>
    </row>
    <row r="27" spans="1:12" ht="43.5" x14ac:dyDescent="0.35">
      <c r="A27" s="39">
        <v>22</v>
      </c>
      <c r="B27" s="575" t="s">
        <v>1552</v>
      </c>
      <c r="C27" s="169"/>
      <c r="D27" s="169"/>
      <c r="E27" s="169"/>
      <c r="F27" s="169"/>
      <c r="G27" s="169"/>
      <c r="H27" s="585"/>
      <c r="I27" s="169"/>
      <c r="J27" s="169"/>
    </row>
    <row r="28" spans="1:12" x14ac:dyDescent="0.35">
      <c r="A28" s="39">
        <v>23</v>
      </c>
      <c r="B28" s="575" t="s">
        <v>1553</v>
      </c>
      <c r="C28" s="169"/>
      <c r="D28" s="169"/>
      <c r="E28" s="169"/>
      <c r="F28" s="169"/>
      <c r="G28" s="169"/>
      <c r="H28" s="585"/>
      <c r="I28" s="169"/>
      <c r="J28" s="169"/>
    </row>
    <row r="29" spans="1:12" x14ac:dyDescent="0.35">
      <c r="A29" s="39">
        <v>24</v>
      </c>
      <c r="B29" s="575" t="s">
        <v>1554</v>
      </c>
      <c r="C29" s="169"/>
      <c r="D29" s="169"/>
      <c r="E29" s="169"/>
      <c r="F29" s="169"/>
      <c r="G29" s="169"/>
      <c r="H29" s="585"/>
      <c r="I29" s="169"/>
      <c r="J29" s="169"/>
    </row>
    <row r="30" spans="1:12" x14ac:dyDescent="0.35">
      <c r="A30" s="39">
        <v>25</v>
      </c>
      <c r="B30" s="246" t="s">
        <v>1556</v>
      </c>
      <c r="C30" s="169"/>
      <c r="D30" s="169"/>
      <c r="E30" s="169"/>
      <c r="F30" s="169"/>
      <c r="G30" s="169"/>
      <c r="H30" s="585"/>
      <c r="I30" s="169"/>
      <c r="J30" s="169"/>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CF8-2148-4BF7-BD34-0AAB9BED83A3}">
  <sheetPr codeName="Sheet104"/>
  <dimension ref="A1:C19"/>
  <sheetViews>
    <sheetView workbookViewId="0"/>
  </sheetViews>
  <sheetFormatPr defaultColWidth="9.1796875" defaultRowHeight="14.5" x14ac:dyDescent="0.35"/>
  <cols>
    <col min="1" max="1" width="8.7265625" style="1" customWidth="1"/>
    <col min="2" max="2" width="42.26953125" style="1" customWidth="1"/>
    <col min="3" max="3" width="48.1796875" style="1" customWidth="1"/>
    <col min="4" max="6" width="9.1796875" style="1"/>
    <col min="7" max="7" width="42.26953125" style="1" customWidth="1"/>
    <col min="8" max="8" width="48.1796875" style="1" customWidth="1"/>
    <col min="9" max="16384" width="9.1796875" style="1"/>
  </cols>
  <sheetData>
    <row r="1" spans="1:3" ht="33.75" customHeight="1" x14ac:dyDescent="0.35">
      <c r="A1" s="191" t="s">
        <v>1467</v>
      </c>
    </row>
    <row r="2" spans="1:3" ht="18" customHeight="1" x14ac:dyDescent="0.35">
      <c r="C2" s="39" t="s">
        <v>7</v>
      </c>
    </row>
    <row r="3" spans="1:3" ht="29" x14ac:dyDescent="0.35">
      <c r="B3" s="39" t="s">
        <v>1557</v>
      </c>
      <c r="C3" s="586" t="s">
        <v>1558</v>
      </c>
    </row>
    <row r="4" spans="1:3" x14ac:dyDescent="0.35">
      <c r="A4" s="39">
        <v>1</v>
      </c>
      <c r="B4" s="587" t="s">
        <v>1559</v>
      </c>
      <c r="C4" s="27"/>
    </row>
    <row r="5" spans="1:3" x14ac:dyDescent="0.35">
      <c r="A5" s="39">
        <v>2</v>
      </c>
      <c r="B5" s="587" t="s">
        <v>1560</v>
      </c>
      <c r="C5" s="27"/>
    </row>
    <row r="6" spans="1:3" x14ac:dyDescent="0.35">
      <c r="A6" s="39">
        <v>3</v>
      </c>
      <c r="B6" s="587" t="s">
        <v>1561</v>
      </c>
      <c r="C6" s="27"/>
    </row>
    <row r="7" spans="1:3" x14ac:dyDescent="0.35">
      <c r="A7" s="39">
        <v>4</v>
      </c>
      <c r="B7" s="587" t="s">
        <v>1562</v>
      </c>
      <c r="C7" s="27"/>
    </row>
    <row r="8" spans="1:3" x14ac:dyDescent="0.35">
      <c r="A8" s="39">
        <v>5</v>
      </c>
      <c r="B8" s="587" t="s">
        <v>1563</v>
      </c>
      <c r="C8" s="27"/>
    </row>
    <row r="9" spans="1:3" x14ac:dyDescent="0.35">
      <c r="A9" s="39">
        <v>6</v>
      </c>
      <c r="B9" s="587" t="s">
        <v>1564</v>
      </c>
      <c r="C9" s="27"/>
    </row>
    <row r="10" spans="1:3" x14ac:dyDescent="0.35">
      <c r="A10" s="39">
        <v>7</v>
      </c>
      <c r="B10" s="587" t="s">
        <v>1565</v>
      </c>
      <c r="C10" s="27"/>
    </row>
    <row r="11" spans="1:3" x14ac:dyDescent="0.35">
      <c r="A11" s="39">
        <v>8</v>
      </c>
      <c r="B11" s="587" t="s">
        <v>1566</v>
      </c>
      <c r="C11" s="27"/>
    </row>
    <row r="12" spans="1:3" x14ac:dyDescent="0.35">
      <c r="A12" s="39">
        <v>9</v>
      </c>
      <c r="B12" s="587" t="s">
        <v>1567</v>
      </c>
      <c r="C12" s="27"/>
    </row>
    <row r="13" spans="1:3" x14ac:dyDescent="0.35">
      <c r="A13" s="39">
        <v>10</v>
      </c>
      <c r="B13" s="587" t="s">
        <v>1568</v>
      </c>
      <c r="C13" s="27"/>
    </row>
    <row r="14" spans="1:3" x14ac:dyDescent="0.35">
      <c r="A14" s="39">
        <v>11</v>
      </c>
      <c r="B14" s="587" t="s">
        <v>1569</v>
      </c>
      <c r="C14" s="27"/>
    </row>
    <row r="15" spans="1:3" ht="29" x14ac:dyDescent="0.35">
      <c r="A15" s="41" t="s">
        <v>1308</v>
      </c>
      <c r="B15" s="525" t="s">
        <v>1570</v>
      </c>
      <c r="C15" s="27"/>
    </row>
    <row r="19" spans="3:3" x14ac:dyDescent="0.35">
      <c r="C19" s="12"/>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C6FC-807D-47A9-9A4A-40954CBA433E}">
  <sheetPr codeName="Sheet105"/>
  <dimension ref="A1:L12"/>
  <sheetViews>
    <sheetView workbookViewId="0"/>
  </sheetViews>
  <sheetFormatPr defaultColWidth="9.1796875" defaultRowHeight="14.5" x14ac:dyDescent="0.35"/>
  <cols>
    <col min="1" max="1" width="7.453125" style="3" customWidth="1"/>
    <col min="2" max="2" width="55.54296875" style="3" customWidth="1"/>
    <col min="3" max="3" width="23" style="3" bestFit="1" customWidth="1"/>
    <col min="4" max="4" width="23.453125" style="3" customWidth="1"/>
    <col min="5" max="5" width="14.81640625" style="3" customWidth="1"/>
    <col min="6" max="6" width="14.7265625" style="3" bestFit="1" customWidth="1"/>
    <col min="7" max="7" width="19.26953125" style="3" bestFit="1" customWidth="1"/>
    <col min="8" max="8" width="19.81640625" style="3" bestFit="1" customWidth="1"/>
    <col min="9" max="9" width="17.1796875" style="3" bestFit="1" customWidth="1"/>
    <col min="10" max="10" width="13.26953125" style="3" customWidth="1"/>
    <col min="11" max="11" width="9.1796875" style="3"/>
    <col min="12" max="12" width="14.1796875" style="3" customWidth="1"/>
    <col min="13" max="16384" width="9.1796875" style="3"/>
  </cols>
  <sheetData>
    <row r="1" spans="1:12" x14ac:dyDescent="0.35">
      <c r="B1" s="4" t="s">
        <v>1468</v>
      </c>
    </row>
    <row r="2" spans="1:12" x14ac:dyDescent="0.35">
      <c r="B2" s="588"/>
      <c r="C2" s="588"/>
      <c r="D2" s="588"/>
      <c r="E2" s="588"/>
      <c r="F2" s="589"/>
      <c r="G2" s="589"/>
      <c r="H2" s="589"/>
      <c r="I2" s="589"/>
      <c r="J2" s="589"/>
      <c r="K2" s="589"/>
      <c r="L2" s="589"/>
    </row>
    <row r="3" spans="1:12" ht="15" thickBot="1" x14ac:dyDescent="0.4">
      <c r="C3" s="590" t="s">
        <v>1571</v>
      </c>
      <c r="D3" s="590" t="s">
        <v>8</v>
      </c>
      <c r="E3" s="590" t="s">
        <v>9</v>
      </c>
      <c r="F3" s="590" t="s">
        <v>46</v>
      </c>
      <c r="G3" s="590" t="s">
        <v>47</v>
      </c>
      <c r="H3" s="590" t="s">
        <v>156</v>
      </c>
      <c r="I3" s="590" t="s">
        <v>157</v>
      </c>
      <c r="J3" s="590" t="s">
        <v>158</v>
      </c>
      <c r="K3" s="590" t="s">
        <v>159</v>
      </c>
      <c r="L3" s="590" t="s">
        <v>160</v>
      </c>
    </row>
    <row r="4" spans="1:12" ht="15" customHeight="1" x14ac:dyDescent="0.35">
      <c r="B4" s="591"/>
      <c r="C4" s="1352" t="s">
        <v>1572</v>
      </c>
      <c r="D4" s="1353"/>
      <c r="E4" s="1354"/>
      <c r="F4" s="1355" t="s">
        <v>1573</v>
      </c>
      <c r="G4" s="1356"/>
      <c r="H4" s="1356"/>
      <c r="I4" s="1356"/>
      <c r="J4" s="1356"/>
      <c r="K4" s="1357"/>
      <c r="L4" s="592"/>
    </row>
    <row r="5" spans="1:12" ht="46" x14ac:dyDescent="0.35">
      <c r="C5" s="593" t="s">
        <v>1500</v>
      </c>
      <c r="D5" s="594" t="s">
        <v>1555</v>
      </c>
      <c r="E5" s="595" t="s">
        <v>1574</v>
      </c>
      <c r="F5" s="593" t="s">
        <v>1575</v>
      </c>
      <c r="G5" s="594" t="s">
        <v>1576</v>
      </c>
      <c r="H5" s="594" t="s">
        <v>1577</v>
      </c>
      <c r="I5" s="594" t="s">
        <v>1578</v>
      </c>
      <c r="J5" s="594" t="s">
        <v>1579</v>
      </c>
      <c r="K5" s="595" t="s">
        <v>1580</v>
      </c>
      <c r="L5" s="596" t="s">
        <v>1046</v>
      </c>
    </row>
    <row r="6" spans="1:12" x14ac:dyDescent="0.35">
      <c r="A6" s="597">
        <v>1</v>
      </c>
      <c r="B6" s="598" t="s">
        <v>1581</v>
      </c>
      <c r="C6" s="599"/>
      <c r="D6" s="599"/>
      <c r="E6" s="599"/>
      <c r="F6" s="599"/>
      <c r="G6" s="599"/>
      <c r="H6" s="599"/>
      <c r="I6" s="599"/>
      <c r="J6" s="599"/>
      <c r="K6" s="599"/>
      <c r="L6" s="600"/>
    </row>
    <row r="7" spans="1:12" x14ac:dyDescent="0.35">
      <c r="A7" s="597">
        <v>2</v>
      </c>
      <c r="B7" s="601" t="s">
        <v>1582</v>
      </c>
      <c r="C7" s="602"/>
      <c r="D7" s="602"/>
      <c r="E7" s="602"/>
      <c r="F7" s="603"/>
      <c r="G7" s="603"/>
      <c r="H7" s="603"/>
      <c r="I7" s="603"/>
      <c r="J7" s="603"/>
      <c r="K7" s="604"/>
      <c r="L7" s="605"/>
    </row>
    <row r="8" spans="1:12" x14ac:dyDescent="0.35">
      <c r="A8" s="597">
        <v>3</v>
      </c>
      <c r="B8" s="606" t="s">
        <v>1583</v>
      </c>
      <c r="C8" s="603"/>
      <c r="D8" s="603"/>
      <c r="E8" s="603"/>
      <c r="F8" s="607"/>
      <c r="G8" s="607"/>
      <c r="H8" s="607"/>
      <c r="I8" s="607"/>
      <c r="J8" s="607"/>
      <c r="K8" s="608"/>
      <c r="L8" s="605"/>
    </row>
    <row r="9" spans="1:12" x14ac:dyDescent="0.35">
      <c r="A9" s="597">
        <v>4</v>
      </c>
      <c r="B9" s="606" t="s">
        <v>1584</v>
      </c>
      <c r="C9" s="603"/>
      <c r="D9" s="603"/>
      <c r="E9" s="603"/>
      <c r="F9" s="607"/>
      <c r="G9" s="607"/>
      <c r="H9" s="607"/>
      <c r="I9" s="607"/>
      <c r="J9" s="607"/>
      <c r="K9" s="608"/>
      <c r="L9" s="605"/>
    </row>
    <row r="10" spans="1:12" x14ac:dyDescent="0.35">
      <c r="A10" s="597">
        <v>5</v>
      </c>
      <c r="B10" s="598" t="s">
        <v>1585</v>
      </c>
      <c r="C10" s="609"/>
      <c r="D10" s="602"/>
      <c r="E10" s="602"/>
      <c r="F10" s="610"/>
      <c r="G10" s="610"/>
      <c r="H10" s="610"/>
      <c r="I10" s="610"/>
      <c r="J10" s="610"/>
      <c r="K10" s="611"/>
      <c r="L10" s="605"/>
    </row>
    <row r="11" spans="1:12" x14ac:dyDescent="0.35">
      <c r="A11" s="597">
        <v>6</v>
      </c>
      <c r="B11" s="601" t="s">
        <v>1586</v>
      </c>
      <c r="C11" s="612"/>
      <c r="D11" s="613"/>
      <c r="E11" s="613"/>
      <c r="F11" s="614"/>
      <c r="G11" s="614"/>
      <c r="H11" s="614"/>
      <c r="I11" s="614"/>
      <c r="J11" s="614"/>
      <c r="K11" s="615"/>
      <c r="L11" s="605"/>
    </row>
    <row r="12" spans="1:12" x14ac:dyDescent="0.35">
      <c r="A12" s="597">
        <v>7</v>
      </c>
      <c r="B12" s="606" t="s">
        <v>1587</v>
      </c>
      <c r="C12" s="612"/>
      <c r="D12" s="613"/>
      <c r="E12" s="613"/>
      <c r="F12" s="614"/>
      <c r="G12" s="614"/>
      <c r="H12" s="614"/>
      <c r="I12" s="614"/>
      <c r="J12" s="614"/>
      <c r="K12" s="615"/>
      <c r="L12" s="605"/>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2172-7603-4A5F-BEB0-FC2E4536C524}">
  <sheetPr codeName="Sheet109"/>
  <dimension ref="A1:G9"/>
  <sheetViews>
    <sheetView workbookViewId="0">
      <selection activeCell="D9" sqref="D9:D10"/>
    </sheetView>
  </sheetViews>
  <sheetFormatPr defaultColWidth="8.81640625" defaultRowHeight="12.5" x14ac:dyDescent="0.35"/>
  <cols>
    <col min="1" max="1" width="5.7265625" style="616" customWidth="1"/>
    <col min="2" max="2" width="72" style="616" customWidth="1"/>
    <col min="3" max="7" width="17.7265625" style="616" customWidth="1"/>
    <col min="8" max="8" width="19.453125" style="616" customWidth="1"/>
    <col min="9" max="10" width="17.7265625" style="616" customWidth="1"/>
    <col min="11" max="11" width="13.7265625" style="616" customWidth="1"/>
    <col min="12" max="16384" width="8.81640625" style="616"/>
  </cols>
  <sheetData>
    <row r="1" spans="1:7" ht="20.149999999999999" customHeight="1" x14ac:dyDescent="0.35">
      <c r="B1" s="635" t="s">
        <v>1590</v>
      </c>
      <c r="C1" s="618"/>
      <c r="D1" s="618"/>
      <c r="E1" s="618"/>
      <c r="F1" s="618"/>
      <c r="G1" s="618"/>
    </row>
    <row r="2" spans="1:7" ht="20.149999999999999" customHeight="1" x14ac:dyDescent="0.35">
      <c r="B2" s="635"/>
      <c r="C2" s="618"/>
      <c r="D2" s="618"/>
      <c r="E2" s="618"/>
      <c r="F2" s="618"/>
      <c r="G2" s="618"/>
    </row>
    <row r="3" spans="1:7" ht="96" customHeight="1" x14ac:dyDescent="0.35">
      <c r="A3" s="647"/>
      <c r="B3" s="648"/>
      <c r="C3" s="649" t="s">
        <v>1618</v>
      </c>
      <c r="D3" s="650" t="s">
        <v>1619</v>
      </c>
      <c r="E3" s="651"/>
      <c r="F3" s="651"/>
    </row>
    <row r="4" spans="1:7" ht="15.5" x14ac:dyDescent="0.35">
      <c r="A4" s="647"/>
      <c r="B4" s="648"/>
      <c r="C4" s="40" t="s">
        <v>179</v>
      </c>
      <c r="D4" s="40" t="s">
        <v>808</v>
      </c>
      <c r="E4" s="652"/>
      <c r="F4" s="652"/>
    </row>
    <row r="5" spans="1:7" ht="15" customHeight="1" x14ac:dyDescent="0.35">
      <c r="A5" s="627" t="s">
        <v>179</v>
      </c>
      <c r="B5" s="645" t="s">
        <v>1620</v>
      </c>
      <c r="C5" s="653">
        <v>249444205.15000001</v>
      </c>
      <c r="D5" s="653">
        <v>464353001.61000001</v>
      </c>
      <c r="E5" s="634"/>
      <c r="F5" s="634"/>
    </row>
    <row r="6" spans="1:7" ht="17.25" customHeight="1" x14ac:dyDescent="0.35">
      <c r="A6" s="654"/>
      <c r="B6" s="655"/>
    </row>
    <row r="8" spans="1:7" ht="14" x14ac:dyDescent="0.35">
      <c r="A8" s="656"/>
      <c r="B8" s="657"/>
      <c r="C8" s="657"/>
      <c r="D8" s="657"/>
      <c r="E8" s="657"/>
      <c r="F8" s="657"/>
      <c r="G8" s="657"/>
    </row>
    <row r="9" spans="1:7" x14ac:dyDescent="0.35">
      <c r="B9" s="646"/>
    </row>
  </sheetData>
  <conditionalFormatting sqref="C1:F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5264-0AF2-49D0-B9D8-B01FC1B92670}">
  <sheetPr codeName="Sheet107"/>
  <dimension ref="A1:J15"/>
  <sheetViews>
    <sheetView workbookViewId="0">
      <selection activeCell="G7" sqref="G7"/>
    </sheetView>
  </sheetViews>
  <sheetFormatPr defaultColWidth="9.1796875" defaultRowHeight="14.5" x14ac:dyDescent="0.35"/>
  <cols>
    <col min="1" max="1" width="5.7265625" style="1" customWidth="1"/>
    <col min="2" max="2" width="47.1796875" style="1" customWidth="1"/>
    <col min="3" max="7" width="17.7265625" style="1" customWidth="1"/>
    <col min="8" max="8" width="19.453125" style="1" customWidth="1"/>
    <col min="9" max="10" width="17.7265625" style="1" customWidth="1"/>
    <col min="11" max="16384" width="9.1796875" style="1"/>
  </cols>
  <sheetData>
    <row r="1" spans="1:10" ht="25" x14ac:dyDescent="0.35">
      <c r="A1" s="616"/>
      <c r="B1" s="617" t="s">
        <v>1588</v>
      </c>
      <c r="C1" s="618"/>
      <c r="D1" s="34"/>
      <c r="E1" s="34"/>
      <c r="F1" s="34"/>
      <c r="G1" s="34"/>
      <c r="H1" s="34"/>
      <c r="I1" s="34"/>
      <c r="J1" s="34"/>
    </row>
    <row r="2" spans="1:10" ht="15.5" x14ac:dyDescent="0.35">
      <c r="A2" s="616"/>
      <c r="B2" s="619"/>
      <c r="C2" s="620"/>
      <c r="D2" s="620"/>
      <c r="E2" s="620"/>
      <c r="F2" s="620"/>
      <c r="G2" s="620"/>
      <c r="H2" s="620"/>
      <c r="I2" s="620"/>
      <c r="J2" s="616"/>
    </row>
    <row r="3" spans="1:10" ht="15.5" x14ac:dyDescent="0.35">
      <c r="A3" s="616"/>
      <c r="B3" s="619"/>
      <c r="C3" s="620"/>
      <c r="D3" s="620"/>
      <c r="E3" s="620"/>
      <c r="F3" s="620"/>
      <c r="G3" s="620"/>
      <c r="H3" s="620"/>
      <c r="I3" s="620"/>
      <c r="J3" s="616"/>
    </row>
    <row r="4" spans="1:10" x14ac:dyDescent="0.35">
      <c r="A4" s="616"/>
      <c r="B4" s="621"/>
      <c r="C4" s="1358" t="s">
        <v>1592</v>
      </c>
      <c r="D4" s="1359"/>
      <c r="E4" s="1360" t="s">
        <v>1593</v>
      </c>
      <c r="F4" s="1361"/>
      <c r="G4" s="1358" t="s">
        <v>1594</v>
      </c>
      <c r="H4" s="1359"/>
      <c r="I4" s="1360" t="s">
        <v>1595</v>
      </c>
      <c r="J4" s="1361"/>
    </row>
    <row r="5" spans="1:10" ht="43.5" x14ac:dyDescent="0.35">
      <c r="A5" s="616"/>
      <c r="B5" s="622"/>
      <c r="C5" s="623"/>
      <c r="D5" s="624" t="s">
        <v>1596</v>
      </c>
      <c r="E5" s="623"/>
      <c r="F5" s="624" t="s">
        <v>1596</v>
      </c>
      <c r="G5" s="623"/>
      <c r="H5" s="624" t="s">
        <v>1597</v>
      </c>
      <c r="I5" s="625"/>
      <c r="J5" s="624" t="s">
        <v>1597</v>
      </c>
    </row>
    <row r="6" spans="1:10" x14ac:dyDescent="0.35">
      <c r="A6" s="616"/>
      <c r="B6" s="626"/>
      <c r="C6" s="40" t="s">
        <v>179</v>
      </c>
      <c r="D6" s="40" t="s">
        <v>808</v>
      </c>
      <c r="E6" s="40" t="s">
        <v>810</v>
      </c>
      <c r="F6" s="40" t="s">
        <v>812</v>
      </c>
      <c r="G6" s="40" t="s">
        <v>814</v>
      </c>
      <c r="H6" s="40" t="s">
        <v>818</v>
      </c>
      <c r="I6" s="40" t="s">
        <v>820</v>
      </c>
      <c r="J6" s="40" t="s">
        <v>822</v>
      </c>
    </row>
    <row r="7" spans="1:10" x14ac:dyDescent="0.35">
      <c r="A7" s="627" t="s">
        <v>179</v>
      </c>
      <c r="B7" s="628" t="s">
        <v>1598</v>
      </c>
      <c r="C7" s="815">
        <v>464353001.61000001</v>
      </c>
      <c r="D7" s="815"/>
      <c r="E7" s="816"/>
      <c r="F7" s="816"/>
      <c r="G7" s="815">
        <v>5842962303.5100012</v>
      </c>
      <c r="H7" s="815"/>
      <c r="I7" s="817"/>
      <c r="J7" s="816"/>
    </row>
    <row r="8" spans="1:10" x14ac:dyDescent="0.35">
      <c r="A8" s="40" t="s">
        <v>808</v>
      </c>
      <c r="B8" s="630" t="s">
        <v>1599</v>
      </c>
      <c r="C8" s="815">
        <v>0</v>
      </c>
      <c r="D8" s="815"/>
      <c r="E8" s="815">
        <v>0</v>
      </c>
      <c r="F8" s="815">
        <v>0</v>
      </c>
      <c r="G8" s="815">
        <v>8566299.0600000005</v>
      </c>
      <c r="H8" s="815"/>
      <c r="I8" s="818">
        <v>8566299.0600000005</v>
      </c>
      <c r="J8" s="815"/>
    </row>
    <row r="9" spans="1:10" x14ac:dyDescent="0.35">
      <c r="A9" s="40" t="s">
        <v>810</v>
      </c>
      <c r="B9" s="630" t="s">
        <v>821</v>
      </c>
      <c r="C9" s="815">
        <v>14000000</v>
      </c>
      <c r="D9" s="815"/>
      <c r="E9" s="815">
        <v>14000000</v>
      </c>
      <c r="F9" s="815">
        <v>0</v>
      </c>
      <c r="G9" s="815">
        <v>346103654.73000002</v>
      </c>
      <c r="H9" s="815"/>
      <c r="I9" s="818">
        <v>346103654.73000002</v>
      </c>
      <c r="J9" s="815"/>
    </row>
    <row r="10" spans="1:10" x14ac:dyDescent="0.35">
      <c r="A10" s="40" t="s">
        <v>812</v>
      </c>
      <c r="B10" s="631" t="s">
        <v>1600</v>
      </c>
      <c r="C10" s="815">
        <v>0</v>
      </c>
      <c r="D10" s="815"/>
      <c r="E10" s="815">
        <v>0</v>
      </c>
      <c r="F10" s="815">
        <v>0</v>
      </c>
      <c r="G10" s="815">
        <v>0</v>
      </c>
      <c r="H10" s="815"/>
      <c r="I10" s="818">
        <v>0</v>
      </c>
      <c r="J10" s="815"/>
    </row>
    <row r="11" spans="1:10" x14ac:dyDescent="0.35">
      <c r="A11" s="40" t="s">
        <v>814</v>
      </c>
      <c r="B11" s="632" t="s">
        <v>1601</v>
      </c>
      <c r="C11" s="815">
        <v>0</v>
      </c>
      <c r="D11" s="815"/>
      <c r="E11" s="815">
        <v>0</v>
      </c>
      <c r="F11" s="815">
        <v>0</v>
      </c>
      <c r="G11" s="815">
        <v>0</v>
      </c>
      <c r="H11" s="815"/>
      <c r="I11" s="818">
        <v>0</v>
      </c>
      <c r="J11" s="815"/>
    </row>
    <row r="12" spans="1:10" x14ac:dyDescent="0.35">
      <c r="A12" s="40" t="s">
        <v>816</v>
      </c>
      <c r="B12" s="631" t="s">
        <v>1602</v>
      </c>
      <c r="C12" s="815">
        <v>14000000</v>
      </c>
      <c r="D12" s="815"/>
      <c r="E12" s="815">
        <v>14000000</v>
      </c>
      <c r="F12" s="815">
        <v>0</v>
      </c>
      <c r="G12" s="815">
        <v>338461985.05000001</v>
      </c>
      <c r="H12" s="815"/>
      <c r="I12" s="818">
        <v>338461985.05000001</v>
      </c>
      <c r="J12" s="815"/>
    </row>
    <row r="13" spans="1:10" x14ac:dyDescent="0.35">
      <c r="A13" s="40" t="s">
        <v>818</v>
      </c>
      <c r="B13" s="631" t="s">
        <v>1603</v>
      </c>
      <c r="C13" s="815">
        <v>0</v>
      </c>
      <c r="D13" s="815"/>
      <c r="E13" s="815">
        <v>0</v>
      </c>
      <c r="F13" s="815">
        <v>0</v>
      </c>
      <c r="G13" s="815">
        <v>7487262.5999999996</v>
      </c>
      <c r="H13" s="815"/>
      <c r="I13" s="818">
        <v>7487262.5999999996</v>
      </c>
      <c r="J13" s="815"/>
    </row>
    <row r="14" spans="1:10" x14ac:dyDescent="0.35">
      <c r="A14" s="40" t="s">
        <v>820</v>
      </c>
      <c r="B14" s="631" t="s">
        <v>1604</v>
      </c>
      <c r="C14" s="815">
        <v>0</v>
      </c>
      <c r="D14" s="815"/>
      <c r="E14" s="815">
        <v>0</v>
      </c>
      <c r="F14" s="815">
        <v>0</v>
      </c>
      <c r="G14" s="815">
        <v>154407.07999999999</v>
      </c>
      <c r="H14" s="815"/>
      <c r="I14" s="818">
        <v>154407.07999999999</v>
      </c>
      <c r="J14" s="815"/>
    </row>
    <row r="15" spans="1:10" x14ac:dyDescent="0.35">
      <c r="A15" s="40" t="s">
        <v>824</v>
      </c>
      <c r="B15" s="630" t="s">
        <v>1605</v>
      </c>
      <c r="C15" s="815">
        <v>450353001.61000001</v>
      </c>
      <c r="D15" s="815"/>
      <c r="E15" s="819"/>
      <c r="F15" s="819"/>
      <c r="G15" s="815">
        <v>5488292349.7200012</v>
      </c>
      <c r="H15" s="815"/>
      <c r="I15" s="820"/>
      <c r="J15" s="819"/>
    </row>
  </sheetData>
  <mergeCells count="4">
    <mergeCell ref="C4:D4"/>
    <mergeCell ref="E4:F4"/>
    <mergeCell ref="G4:H4"/>
    <mergeCell ref="I4:J4"/>
  </mergeCells>
  <conditionalFormatting sqref="C7:J15">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91CE-B965-46D6-AEE3-5F72E7F4F011}">
  <sheetPr codeName="Sheet108"/>
  <dimension ref="A1:AI22"/>
  <sheetViews>
    <sheetView workbookViewId="0">
      <selection activeCell="F18" sqref="F18"/>
    </sheetView>
  </sheetViews>
  <sheetFormatPr defaultColWidth="8.81640625" defaultRowHeight="12.5" x14ac:dyDescent="0.35"/>
  <cols>
    <col min="1" max="1" width="5.7265625" style="616" customWidth="1"/>
    <col min="2" max="2" width="72" style="616" customWidth="1"/>
    <col min="3" max="7" width="17.7265625" style="616" customWidth="1"/>
    <col min="8" max="8" width="19.453125" style="616" customWidth="1"/>
    <col min="9" max="10" width="17.7265625" style="616" customWidth="1"/>
    <col min="11" max="11" width="13.7265625" style="616" customWidth="1"/>
    <col min="12" max="16384" width="8.81640625" style="616"/>
  </cols>
  <sheetData>
    <row r="1" spans="1:35" ht="18.5" x14ac:dyDescent="0.35">
      <c r="A1" s="633"/>
      <c r="B1" s="617" t="s">
        <v>1589</v>
      </c>
      <c r="C1" s="634"/>
      <c r="D1" s="634"/>
      <c r="E1" s="634"/>
      <c r="F1" s="634"/>
    </row>
    <row r="2" spans="1:35" ht="18.5" x14ac:dyDescent="0.35">
      <c r="A2" s="633"/>
      <c r="B2" s="635"/>
      <c r="C2" s="634"/>
      <c r="D2" s="634"/>
      <c r="E2" s="634"/>
      <c r="F2" s="634"/>
    </row>
    <row r="3" spans="1:35" s="619" customFormat="1" ht="15.5" x14ac:dyDescent="0.35">
      <c r="C3" s="620"/>
      <c r="D3" s="620"/>
      <c r="E3" s="620"/>
      <c r="F3" s="620"/>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row>
    <row r="4" spans="1:35" ht="14.5" x14ac:dyDescent="0.35">
      <c r="A4" s="636"/>
      <c r="B4" s="637"/>
      <c r="C4" s="1358" t="s">
        <v>1606</v>
      </c>
      <c r="D4" s="1359"/>
      <c r="E4" s="1364" t="s">
        <v>1607</v>
      </c>
      <c r="F4" s="1365"/>
    </row>
    <row r="5" spans="1:35" ht="14.5" x14ac:dyDescent="0.35">
      <c r="A5" s="636"/>
      <c r="B5" s="637"/>
      <c r="C5" s="1362"/>
      <c r="D5" s="1363"/>
      <c r="E5" s="1358" t="s">
        <v>1608</v>
      </c>
      <c r="F5" s="1359"/>
    </row>
    <row r="6" spans="1:35" ht="43.5" x14ac:dyDescent="0.35">
      <c r="A6" s="622"/>
      <c r="B6" s="638"/>
      <c r="C6" s="639"/>
      <c r="D6" s="624" t="s">
        <v>1596</v>
      </c>
      <c r="E6" s="640"/>
      <c r="F6" s="624" t="s">
        <v>1597</v>
      </c>
    </row>
    <row r="7" spans="1:35" ht="14.5" x14ac:dyDescent="0.35">
      <c r="A7" s="622"/>
      <c r="B7" s="638"/>
      <c r="C7" s="40" t="s">
        <v>179</v>
      </c>
      <c r="D7" s="40" t="s">
        <v>808</v>
      </c>
      <c r="E7" s="40" t="s">
        <v>810</v>
      </c>
      <c r="F7" s="40" t="s">
        <v>814</v>
      </c>
    </row>
    <row r="8" spans="1:35" ht="14.5" x14ac:dyDescent="0.35">
      <c r="A8" s="627" t="s">
        <v>825</v>
      </c>
      <c r="B8" s="641" t="s">
        <v>1609</v>
      </c>
      <c r="C8" s="62">
        <v>0</v>
      </c>
      <c r="D8" s="62">
        <v>0</v>
      </c>
      <c r="E8" s="62">
        <v>0</v>
      </c>
      <c r="F8" s="62">
        <v>0</v>
      </c>
    </row>
    <row r="9" spans="1:35" ht="14.5" x14ac:dyDescent="0.35">
      <c r="A9" s="40" t="s">
        <v>826</v>
      </c>
      <c r="B9" s="642" t="s">
        <v>1610</v>
      </c>
      <c r="C9" s="62">
        <v>0</v>
      </c>
      <c r="D9" s="62">
        <v>0</v>
      </c>
      <c r="E9" s="62">
        <v>0</v>
      </c>
      <c r="F9" s="62">
        <v>0</v>
      </c>
    </row>
    <row r="10" spans="1:35" ht="14.5" x14ac:dyDescent="0.35">
      <c r="A10" s="40" t="s">
        <v>827</v>
      </c>
      <c r="B10" s="642" t="s">
        <v>1599</v>
      </c>
      <c r="C10" s="62">
        <v>0</v>
      </c>
      <c r="D10" s="62">
        <v>0</v>
      </c>
      <c r="E10" s="62">
        <v>0</v>
      </c>
      <c r="F10" s="62">
        <v>0</v>
      </c>
    </row>
    <row r="11" spans="1:35" ht="14.5" x14ac:dyDescent="0.35">
      <c r="A11" s="40" t="s">
        <v>828</v>
      </c>
      <c r="B11" s="642" t="s">
        <v>821</v>
      </c>
      <c r="C11" s="62">
        <v>0</v>
      </c>
      <c r="D11" s="62">
        <v>0</v>
      </c>
      <c r="E11" s="62">
        <v>0</v>
      </c>
      <c r="F11" s="62">
        <v>0</v>
      </c>
    </row>
    <row r="12" spans="1:35" ht="14.5" x14ac:dyDescent="0.35">
      <c r="A12" s="40" t="s">
        <v>829</v>
      </c>
      <c r="B12" s="643" t="s">
        <v>1600</v>
      </c>
      <c r="C12" s="62">
        <v>0</v>
      </c>
      <c r="D12" s="62">
        <v>0</v>
      </c>
      <c r="E12" s="62">
        <v>0</v>
      </c>
      <c r="F12" s="62">
        <v>0</v>
      </c>
    </row>
    <row r="13" spans="1:35" ht="14.5" x14ac:dyDescent="0.35">
      <c r="A13" s="40" t="s">
        <v>830</v>
      </c>
      <c r="B13" s="644" t="s">
        <v>1601</v>
      </c>
      <c r="C13" s="62">
        <v>0</v>
      </c>
      <c r="D13" s="62">
        <v>0</v>
      </c>
      <c r="E13" s="62">
        <v>0</v>
      </c>
      <c r="F13" s="62">
        <v>0</v>
      </c>
    </row>
    <row r="14" spans="1:35" ht="14.5" x14ac:dyDescent="0.35">
      <c r="A14" s="40" t="s">
        <v>831</v>
      </c>
      <c r="B14" s="643" t="s">
        <v>1602</v>
      </c>
      <c r="C14" s="62">
        <v>0</v>
      </c>
      <c r="D14" s="62">
        <v>0</v>
      </c>
      <c r="E14" s="62">
        <v>0</v>
      </c>
      <c r="F14" s="62">
        <v>0</v>
      </c>
    </row>
    <row r="15" spans="1:35" ht="14.5" x14ac:dyDescent="0.35">
      <c r="A15" s="40" t="s">
        <v>832</v>
      </c>
      <c r="B15" s="643" t="s">
        <v>1603</v>
      </c>
      <c r="C15" s="62">
        <v>0</v>
      </c>
      <c r="D15" s="62">
        <v>0</v>
      </c>
      <c r="E15" s="62">
        <v>0</v>
      </c>
      <c r="F15" s="62">
        <v>0</v>
      </c>
    </row>
    <row r="16" spans="1:35" ht="14.5" x14ac:dyDescent="0.35">
      <c r="A16" s="40" t="s">
        <v>833</v>
      </c>
      <c r="B16" s="643" t="s">
        <v>1604</v>
      </c>
      <c r="C16" s="62">
        <v>0</v>
      </c>
      <c r="D16" s="62">
        <v>0</v>
      </c>
      <c r="E16" s="62">
        <v>0</v>
      </c>
      <c r="F16" s="62">
        <v>0</v>
      </c>
    </row>
    <row r="17" spans="1:6" ht="14.5" x14ac:dyDescent="0.35">
      <c r="A17" s="40" t="s">
        <v>834</v>
      </c>
      <c r="B17" s="642" t="s">
        <v>1611</v>
      </c>
      <c r="C17" s="62">
        <v>0</v>
      </c>
      <c r="D17" s="62">
        <v>0</v>
      </c>
      <c r="E17" s="62">
        <v>0</v>
      </c>
      <c r="F17" s="62">
        <v>0</v>
      </c>
    </row>
    <row r="18" spans="1:6" ht="14.5" x14ac:dyDescent="0.35">
      <c r="A18" s="40" t="s">
        <v>1612</v>
      </c>
      <c r="B18" s="642" t="s">
        <v>1613</v>
      </c>
      <c r="C18" s="62">
        <v>0</v>
      </c>
      <c r="D18" s="62">
        <v>0</v>
      </c>
      <c r="E18" s="62">
        <v>0</v>
      </c>
      <c r="F18" s="62">
        <v>0</v>
      </c>
    </row>
    <row r="19" spans="1:6" ht="14.5" x14ac:dyDescent="0.35">
      <c r="A19" s="627" t="s">
        <v>1614</v>
      </c>
      <c r="B19" s="641" t="s">
        <v>1615</v>
      </c>
      <c r="C19" s="62">
        <v>0</v>
      </c>
      <c r="D19" s="62">
        <v>0</v>
      </c>
      <c r="E19" s="62">
        <v>0</v>
      </c>
      <c r="F19" s="62">
        <v>0</v>
      </c>
    </row>
    <row r="20" spans="1:6" ht="14.5" x14ac:dyDescent="0.35">
      <c r="A20" s="627">
        <v>241</v>
      </c>
      <c r="B20" s="641" t="s">
        <v>1616</v>
      </c>
      <c r="C20" s="629"/>
      <c r="D20" s="629"/>
      <c r="E20" s="62">
        <v>0</v>
      </c>
      <c r="F20" s="62">
        <v>0</v>
      </c>
    </row>
    <row r="21" spans="1:6" ht="14.5" x14ac:dyDescent="0.35">
      <c r="A21" s="627">
        <v>250</v>
      </c>
      <c r="B21" s="645" t="s">
        <v>1617</v>
      </c>
      <c r="C21" s="62">
        <f>C8+C19</f>
        <v>0</v>
      </c>
      <c r="D21" s="62">
        <f>D19+D8</f>
        <v>0</v>
      </c>
      <c r="E21" s="629"/>
      <c r="F21" s="629"/>
    </row>
    <row r="22" spans="1:6" x14ac:dyDescent="0.35">
      <c r="B22" s="646"/>
    </row>
  </sheetData>
  <mergeCells count="3">
    <mergeCell ref="C4:D5"/>
    <mergeCell ref="E4:F4"/>
    <mergeCell ref="E5:F5"/>
  </mergeCells>
  <conditionalFormatting sqref="C20:D20">
    <cfRule type="cellIs" dxfId="1" priority="1" stopIfTrue="1" operator="lessThan">
      <formula>0</formula>
    </cfRule>
  </conditionalFormatting>
  <conditionalFormatting sqref="C1:I2 D4:E5 C4:C19 E6:E20 D7:D19 F7:F21 G8:G21 C21:E21">
    <cfRule type="cellIs" dxfId="0"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493B-BEC8-428D-B55F-CD1803B45517}">
  <sheetPr codeName="Sheet20">
    <pageSetUpPr fitToPage="1"/>
  </sheetPr>
  <dimension ref="B2:E26"/>
  <sheetViews>
    <sheetView showGridLines="0" zoomScale="85" zoomScaleNormal="85" zoomScalePageLayoutView="110" workbookViewId="0">
      <selection activeCell="D26" sqref="D26"/>
    </sheetView>
  </sheetViews>
  <sheetFormatPr defaultColWidth="9.1796875" defaultRowHeight="14.5" x14ac:dyDescent="0.35"/>
  <cols>
    <col min="1" max="1" width="6.54296875" style="1" customWidth="1"/>
    <col min="2" max="2" width="9.1796875" style="1"/>
    <col min="3" max="3" width="77.26953125" style="3" customWidth="1"/>
    <col min="4" max="4" width="125.81640625" style="1" customWidth="1"/>
    <col min="5" max="5" width="28" style="830" customWidth="1"/>
    <col min="6" max="16384" width="9.1796875" style="1"/>
  </cols>
  <sheetData>
    <row r="2" spans="2:5" x14ac:dyDescent="0.35">
      <c r="B2" s="829" t="s">
        <v>1793</v>
      </c>
    </row>
    <row r="3" spans="2:5" x14ac:dyDescent="0.35">
      <c r="B3" s="91" t="s">
        <v>1801</v>
      </c>
    </row>
    <row r="4" spans="2:5" x14ac:dyDescent="0.35">
      <c r="D4" s="87"/>
      <c r="E4" s="831"/>
    </row>
    <row r="5" spans="2:5" ht="29" x14ac:dyDescent="0.35">
      <c r="B5" s="15" t="s">
        <v>114</v>
      </c>
      <c r="C5" s="1003" t="s">
        <v>123</v>
      </c>
      <c r="D5" s="1003"/>
      <c r="E5" s="832"/>
    </row>
    <row r="6" spans="2:5" x14ac:dyDescent="0.35">
      <c r="B6" s="175"/>
      <c r="C6" s="833" t="s">
        <v>1802</v>
      </c>
      <c r="D6" s="834"/>
      <c r="E6" s="832"/>
    </row>
    <row r="7" spans="2:5" ht="91" customHeight="1" x14ac:dyDescent="0.35">
      <c r="B7" s="142" t="s">
        <v>117</v>
      </c>
      <c r="C7" s="23" t="s">
        <v>1803</v>
      </c>
      <c r="D7" s="931" t="s">
        <v>2030</v>
      </c>
      <c r="E7" s="832"/>
    </row>
    <row r="8" spans="2:5" ht="101.5" x14ac:dyDescent="0.35">
      <c r="B8" s="142" t="s">
        <v>118</v>
      </c>
      <c r="C8" s="23" t="s">
        <v>1804</v>
      </c>
      <c r="D8" s="23" t="s">
        <v>2031</v>
      </c>
      <c r="E8" s="832"/>
    </row>
    <row r="9" spans="2:5" ht="87" x14ac:dyDescent="0.35">
      <c r="B9" s="142" t="s">
        <v>148</v>
      </c>
      <c r="C9" s="23" t="s">
        <v>1805</v>
      </c>
      <c r="D9" s="835" t="s">
        <v>2032</v>
      </c>
      <c r="E9" s="832"/>
    </row>
    <row r="10" spans="2:5" ht="72.5" x14ac:dyDescent="0.35">
      <c r="B10" s="142" t="s">
        <v>133</v>
      </c>
      <c r="C10" s="23" t="s">
        <v>1806</v>
      </c>
      <c r="D10" s="23" t="s">
        <v>1807</v>
      </c>
      <c r="E10" s="832"/>
    </row>
    <row r="11" spans="2:5" x14ac:dyDescent="0.35">
      <c r="B11" s="836"/>
      <c r="C11" s="833" t="s">
        <v>1808</v>
      </c>
      <c r="D11" s="836"/>
      <c r="E11" s="832"/>
    </row>
    <row r="12" spans="2:5" ht="58" x14ac:dyDescent="0.35">
      <c r="B12" s="5" t="s">
        <v>135</v>
      </c>
      <c r="C12" s="23" t="s">
        <v>1809</v>
      </c>
      <c r="D12" s="23" t="s">
        <v>2033</v>
      </c>
      <c r="E12" s="837"/>
    </row>
    <row r="13" spans="2:5" ht="72.5" x14ac:dyDescent="0.35">
      <c r="B13" s="5" t="s">
        <v>138</v>
      </c>
      <c r="C13" s="23" t="s">
        <v>1810</v>
      </c>
      <c r="D13" s="23" t="s">
        <v>2034</v>
      </c>
      <c r="E13" s="837"/>
    </row>
    <row r="14" spans="2:5" ht="58" x14ac:dyDescent="0.35">
      <c r="B14" s="142" t="s">
        <v>141</v>
      </c>
      <c r="C14" s="23" t="s">
        <v>1811</v>
      </c>
      <c r="D14" s="838" t="s">
        <v>2035</v>
      </c>
      <c r="E14" s="832"/>
    </row>
    <row r="15" spans="2:5" ht="43.5" x14ac:dyDescent="0.35">
      <c r="B15" s="142" t="s">
        <v>285</v>
      </c>
      <c r="C15" s="23" t="s">
        <v>1812</v>
      </c>
      <c r="D15" s="23" t="s">
        <v>2036</v>
      </c>
      <c r="E15" s="837"/>
    </row>
    <row r="16" spans="2:5" ht="87" x14ac:dyDescent="0.35">
      <c r="B16" s="142" t="s">
        <v>334</v>
      </c>
      <c r="C16" s="23" t="s">
        <v>1813</v>
      </c>
      <c r="D16" s="839" t="s">
        <v>2037</v>
      </c>
      <c r="E16" s="837"/>
    </row>
    <row r="17" spans="2:5" x14ac:dyDescent="0.35">
      <c r="B17" s="175"/>
      <c r="C17" s="840" t="s">
        <v>1814</v>
      </c>
      <c r="D17" s="841"/>
      <c r="E17" s="837"/>
    </row>
    <row r="18" spans="2:5" ht="29" x14ac:dyDescent="0.35">
      <c r="B18" s="142" t="s">
        <v>1498</v>
      </c>
      <c r="C18" s="23" t="s">
        <v>1815</v>
      </c>
      <c r="D18" s="1366" t="s">
        <v>2038</v>
      </c>
      <c r="E18" s="837"/>
    </row>
    <row r="19" spans="2:5" ht="29" x14ac:dyDescent="0.35">
      <c r="B19" s="142" t="s">
        <v>1816</v>
      </c>
      <c r="C19" s="23" t="s">
        <v>1817</v>
      </c>
      <c r="D19" s="1367"/>
      <c r="E19" s="837"/>
    </row>
    <row r="20" spans="2:5" ht="146.5" customHeight="1" x14ac:dyDescent="0.35">
      <c r="B20" s="142" t="s">
        <v>1818</v>
      </c>
      <c r="C20" s="23" t="s">
        <v>1819</v>
      </c>
      <c r="D20" s="842" t="s">
        <v>2039</v>
      </c>
      <c r="E20" s="832"/>
    </row>
    <row r="21" spans="2:5" ht="66" customHeight="1" x14ac:dyDescent="0.35">
      <c r="B21" s="142" t="s">
        <v>1820</v>
      </c>
      <c r="C21" s="23" t="s">
        <v>1821</v>
      </c>
      <c r="D21" s="532" t="s">
        <v>1807</v>
      </c>
      <c r="E21" s="832"/>
    </row>
    <row r="22" spans="2:5" ht="43.5" x14ac:dyDescent="0.35">
      <c r="B22" s="142" t="s">
        <v>1822</v>
      </c>
      <c r="C22" s="23" t="s">
        <v>1823</v>
      </c>
      <c r="D22" s="23" t="s">
        <v>2040</v>
      </c>
      <c r="E22" s="837"/>
    </row>
    <row r="23" spans="2:5" ht="29" x14ac:dyDescent="0.35">
      <c r="B23" s="142" t="s">
        <v>1824</v>
      </c>
      <c r="C23" s="23" t="s">
        <v>1825</v>
      </c>
      <c r="D23" s="23" t="s">
        <v>1826</v>
      </c>
      <c r="E23" s="837"/>
    </row>
    <row r="24" spans="2:5" ht="72.5" x14ac:dyDescent="0.35">
      <c r="B24" s="142" t="s">
        <v>1827</v>
      </c>
      <c r="C24" s="23" t="s">
        <v>1828</v>
      </c>
      <c r="D24" s="23" t="s">
        <v>1829</v>
      </c>
      <c r="E24" s="837"/>
    </row>
    <row r="25" spans="2:5" ht="29" x14ac:dyDescent="0.35">
      <c r="B25" s="142" t="s">
        <v>1830</v>
      </c>
      <c r="C25" s="23" t="s">
        <v>1831</v>
      </c>
      <c r="D25" s="23" t="s">
        <v>2041</v>
      </c>
      <c r="E25" s="837"/>
    </row>
    <row r="26" spans="2:5" ht="232" x14ac:dyDescent="0.35">
      <c r="B26" s="142" t="s">
        <v>1832</v>
      </c>
      <c r="C26" s="23" t="s">
        <v>1833</v>
      </c>
      <c r="D26" s="23" t="s">
        <v>1834</v>
      </c>
      <c r="E26" s="837"/>
    </row>
  </sheetData>
  <mergeCells count="2">
    <mergeCell ref="C5:D5"/>
    <mergeCell ref="D18:D19"/>
  </mergeCell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0F85-2DC7-4ED5-9C84-4819CD06B557}">
  <sheetPr codeName="Sheet21">
    <pageSetUpPr fitToPage="1"/>
  </sheetPr>
  <dimension ref="B2:E26"/>
  <sheetViews>
    <sheetView showGridLines="0" topLeftCell="A21" zoomScale="70" zoomScaleNormal="70" zoomScalePageLayoutView="110" workbookViewId="0">
      <selection activeCell="D38" sqref="D38"/>
    </sheetView>
  </sheetViews>
  <sheetFormatPr defaultColWidth="9.1796875" defaultRowHeight="14.5" x14ac:dyDescent="0.35"/>
  <cols>
    <col min="1" max="1" width="6.54296875" style="3" customWidth="1"/>
    <col min="2" max="2" width="9.1796875" style="3"/>
    <col min="3" max="3" width="94.26953125" style="3" customWidth="1"/>
    <col min="4" max="4" width="127.1796875" style="3" customWidth="1"/>
    <col min="5" max="5" width="46.1796875" style="3" customWidth="1"/>
    <col min="6" max="16384" width="9.1796875" style="3"/>
  </cols>
  <sheetData>
    <row r="2" spans="2:5" x14ac:dyDescent="0.35">
      <c r="B2" s="829" t="s">
        <v>1794</v>
      </c>
    </row>
    <row r="3" spans="2:5" x14ac:dyDescent="0.35">
      <c r="B3" s="516" t="s">
        <v>1801</v>
      </c>
    </row>
    <row r="4" spans="2:5" x14ac:dyDescent="0.35">
      <c r="D4" s="843"/>
    </row>
    <row r="5" spans="2:5" ht="29" x14ac:dyDescent="0.35">
      <c r="B5" s="5" t="s">
        <v>114</v>
      </c>
      <c r="C5" s="984" t="s">
        <v>123</v>
      </c>
      <c r="D5" s="984"/>
    </row>
    <row r="6" spans="2:5" x14ac:dyDescent="0.35">
      <c r="B6" s="844"/>
      <c r="C6" s="833" t="s">
        <v>1802</v>
      </c>
      <c r="D6" s="845"/>
    </row>
    <row r="7" spans="2:5" ht="152.5" customHeight="1" x14ac:dyDescent="0.35">
      <c r="B7" s="142" t="s">
        <v>117</v>
      </c>
      <c r="C7" s="23" t="s">
        <v>1835</v>
      </c>
      <c r="D7" s="23" t="s">
        <v>1836</v>
      </c>
      <c r="E7" s="584"/>
    </row>
    <row r="8" spans="2:5" ht="58" x14ac:dyDescent="0.35">
      <c r="B8" s="142" t="s">
        <v>118</v>
      </c>
      <c r="C8" s="23" t="s">
        <v>1837</v>
      </c>
      <c r="D8" s="23" t="s">
        <v>1838</v>
      </c>
    </row>
    <row r="9" spans="2:5" ht="43.5" x14ac:dyDescent="0.35">
      <c r="B9" s="142" t="s">
        <v>148</v>
      </c>
      <c r="C9" s="23" t="s">
        <v>1839</v>
      </c>
      <c r="D9" s="23" t="s">
        <v>1840</v>
      </c>
    </row>
    <row r="10" spans="2:5" x14ac:dyDescent="0.35">
      <c r="B10" s="846"/>
      <c r="C10" s="833" t="s">
        <v>1808</v>
      </c>
      <c r="D10" s="846"/>
    </row>
    <row r="11" spans="2:5" ht="43.5" x14ac:dyDescent="0.35">
      <c r="B11" s="142" t="s">
        <v>133</v>
      </c>
      <c r="C11" s="23" t="s">
        <v>1841</v>
      </c>
      <c r="D11" s="1368" t="s">
        <v>2042</v>
      </c>
    </row>
    <row r="12" spans="2:5" x14ac:dyDescent="0.35">
      <c r="B12" s="847" t="s">
        <v>334</v>
      </c>
      <c r="C12" s="848" t="s">
        <v>1842</v>
      </c>
      <c r="D12" s="1369"/>
    </row>
    <row r="13" spans="2:5" x14ac:dyDescent="0.35">
      <c r="B13" s="847" t="s">
        <v>1843</v>
      </c>
      <c r="C13" s="848" t="s">
        <v>1844</v>
      </c>
      <c r="D13" s="1369"/>
    </row>
    <row r="14" spans="2:5" x14ac:dyDescent="0.35">
      <c r="B14" s="847" t="s">
        <v>1845</v>
      </c>
      <c r="C14" s="848" t="s">
        <v>1846</v>
      </c>
      <c r="D14" s="1369"/>
    </row>
    <row r="15" spans="2:5" ht="27.65" customHeight="1" x14ac:dyDescent="0.35">
      <c r="B15" s="847" t="s">
        <v>1847</v>
      </c>
      <c r="C15" s="848" t="s">
        <v>1848</v>
      </c>
      <c r="D15" s="1370"/>
    </row>
    <row r="16" spans="2:5" ht="43.5" x14ac:dyDescent="0.35">
      <c r="B16" s="5" t="s">
        <v>135</v>
      </c>
      <c r="C16" s="23" t="s">
        <v>1849</v>
      </c>
      <c r="D16" s="838" t="s">
        <v>2035</v>
      </c>
    </row>
    <row r="17" spans="2:4" ht="43.5" x14ac:dyDescent="0.35">
      <c r="B17" s="5" t="s">
        <v>138</v>
      </c>
      <c r="C17" s="23" t="s">
        <v>1850</v>
      </c>
      <c r="D17" s="23" t="s">
        <v>2043</v>
      </c>
    </row>
    <row r="18" spans="2:4" ht="87" x14ac:dyDescent="0.35">
      <c r="B18" s="142" t="s">
        <v>141</v>
      </c>
      <c r="C18" s="23" t="s">
        <v>1851</v>
      </c>
      <c r="D18" s="23" t="s">
        <v>2044</v>
      </c>
    </row>
    <row r="19" spans="2:4" x14ac:dyDescent="0.35">
      <c r="B19" s="844"/>
      <c r="C19" s="833" t="s">
        <v>1814</v>
      </c>
      <c r="D19" s="845"/>
    </row>
    <row r="20" spans="2:4" ht="43" customHeight="1" x14ac:dyDescent="0.35">
      <c r="B20" s="142" t="s">
        <v>285</v>
      </c>
      <c r="C20" s="23" t="s">
        <v>1852</v>
      </c>
      <c r="D20" s="23" t="s">
        <v>2045</v>
      </c>
    </row>
    <row r="21" spans="2:4" ht="130.5" x14ac:dyDescent="0.35">
      <c r="B21" s="142" t="s">
        <v>334</v>
      </c>
      <c r="C21" s="23" t="s">
        <v>1853</v>
      </c>
      <c r="D21" s="23" t="s">
        <v>2046</v>
      </c>
    </row>
    <row r="22" spans="2:4" ht="43.5" x14ac:dyDescent="0.35">
      <c r="B22" s="142" t="s">
        <v>1498</v>
      </c>
      <c r="C22" s="23" t="s">
        <v>1854</v>
      </c>
      <c r="D22" s="23" t="s">
        <v>1855</v>
      </c>
    </row>
    <row r="23" spans="2:4" ht="29" x14ac:dyDescent="0.35">
      <c r="B23" s="142" t="s">
        <v>1816</v>
      </c>
      <c r="C23" s="23" t="s">
        <v>1856</v>
      </c>
      <c r="D23" s="23" t="s">
        <v>2047</v>
      </c>
    </row>
    <row r="24" spans="2:4" ht="29" x14ac:dyDescent="0.35">
      <c r="B24" s="142" t="s">
        <v>1818</v>
      </c>
      <c r="C24" s="23" t="s">
        <v>1857</v>
      </c>
      <c r="D24" s="23" t="s">
        <v>2048</v>
      </c>
    </row>
    <row r="25" spans="2:4" ht="232" x14ac:dyDescent="0.35">
      <c r="B25" s="142" t="s">
        <v>1820</v>
      </c>
      <c r="C25" s="23" t="s">
        <v>1833</v>
      </c>
      <c r="D25" s="23" t="s">
        <v>1834</v>
      </c>
    </row>
    <row r="26" spans="2:4" x14ac:dyDescent="0.35">
      <c r="B26" s="142"/>
    </row>
  </sheetData>
  <mergeCells count="2">
    <mergeCell ref="C5:D5"/>
    <mergeCell ref="D11:D15"/>
  </mergeCell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4146-5F5D-4073-9802-CC23DA6B8B95}">
  <sheetPr codeName="Sheet22">
    <pageSetUpPr fitToPage="1"/>
  </sheetPr>
  <dimension ref="B2:D23"/>
  <sheetViews>
    <sheetView showGridLines="0" zoomScale="80" zoomScaleNormal="80" zoomScalePageLayoutView="110" workbookViewId="0">
      <selection activeCell="D17" sqref="D17:D23"/>
    </sheetView>
  </sheetViews>
  <sheetFormatPr defaultColWidth="9.1796875" defaultRowHeight="14.5" x14ac:dyDescent="0.35"/>
  <cols>
    <col min="1" max="1" width="6.54296875" style="1" customWidth="1"/>
    <col min="2" max="2" width="9.1796875" style="1"/>
    <col min="3" max="3" width="93" style="1" bestFit="1" customWidth="1"/>
    <col min="4" max="4" width="80.7265625" style="1" customWidth="1"/>
    <col min="5" max="16384" width="9.1796875" style="1"/>
  </cols>
  <sheetData>
    <row r="2" spans="2:4" x14ac:dyDescent="0.35">
      <c r="B2" s="829" t="s">
        <v>1795</v>
      </c>
    </row>
    <row r="3" spans="2:4" ht="15.5" x14ac:dyDescent="0.35">
      <c r="B3" s="187" t="s">
        <v>1801</v>
      </c>
    </row>
    <row r="4" spans="2:4" x14ac:dyDescent="0.35">
      <c r="D4" s="87"/>
    </row>
    <row r="5" spans="2:4" ht="29" x14ac:dyDescent="0.35">
      <c r="B5" s="15" t="s">
        <v>114</v>
      </c>
      <c r="C5" s="1003" t="s">
        <v>123</v>
      </c>
      <c r="D5" s="1003"/>
    </row>
    <row r="6" spans="2:4" x14ac:dyDescent="0.35">
      <c r="B6" s="836"/>
      <c r="C6" s="849" t="s">
        <v>1808</v>
      </c>
      <c r="D6" s="836"/>
    </row>
    <row r="7" spans="2:4" ht="197.5" customHeight="1" x14ac:dyDescent="0.35">
      <c r="B7" s="142" t="s">
        <v>117</v>
      </c>
      <c r="C7" s="189" t="s">
        <v>1858</v>
      </c>
      <c r="D7" s="1371" t="s">
        <v>2049</v>
      </c>
    </row>
    <row r="8" spans="2:4" ht="31" x14ac:dyDescent="0.35">
      <c r="B8" s="142" t="s">
        <v>118</v>
      </c>
      <c r="C8" s="189" t="s">
        <v>1859</v>
      </c>
      <c r="D8" s="1372"/>
    </row>
    <row r="9" spans="2:4" ht="31" customHeight="1" x14ac:dyDescent="0.35">
      <c r="B9" s="142" t="s">
        <v>148</v>
      </c>
      <c r="C9" s="189" t="s">
        <v>1860</v>
      </c>
      <c r="D9" s="1372"/>
    </row>
    <row r="10" spans="2:4" ht="15.5" x14ac:dyDescent="0.35">
      <c r="B10" s="850" t="s">
        <v>334</v>
      </c>
      <c r="C10" s="851" t="s">
        <v>1861</v>
      </c>
      <c r="D10" s="1372"/>
    </row>
    <row r="11" spans="2:4" ht="15.5" x14ac:dyDescent="0.35">
      <c r="B11" s="850" t="s">
        <v>1843</v>
      </c>
      <c r="C11" s="851" t="s">
        <v>1862</v>
      </c>
      <c r="D11" s="1372"/>
    </row>
    <row r="12" spans="2:4" ht="15.5" x14ac:dyDescent="0.35">
      <c r="B12" s="850" t="s">
        <v>1845</v>
      </c>
      <c r="C12" s="851" t="s">
        <v>1863</v>
      </c>
      <c r="D12" s="1372"/>
    </row>
    <row r="13" spans="2:4" ht="15.5" x14ac:dyDescent="0.35">
      <c r="B13" s="850" t="s">
        <v>1847</v>
      </c>
      <c r="C13" s="851" t="s">
        <v>1864</v>
      </c>
      <c r="D13" s="1372"/>
    </row>
    <row r="14" spans="2:4" ht="15.5" x14ac:dyDescent="0.35">
      <c r="B14" s="850" t="s">
        <v>1865</v>
      </c>
      <c r="C14" s="851" t="s">
        <v>1866</v>
      </c>
      <c r="D14" s="1372"/>
    </row>
    <row r="15" spans="2:4" ht="42.65" customHeight="1" x14ac:dyDescent="0.35">
      <c r="B15" s="850" t="s">
        <v>1867</v>
      </c>
      <c r="C15" s="851" t="s">
        <v>1868</v>
      </c>
      <c r="D15" s="1373"/>
    </row>
    <row r="16" spans="2:4" x14ac:dyDescent="0.35">
      <c r="B16" s="836"/>
      <c r="C16" s="849" t="s">
        <v>1814</v>
      </c>
      <c r="D16" s="836"/>
    </row>
    <row r="17" spans="2:4" ht="31" x14ac:dyDescent="0.35">
      <c r="B17" s="15" t="s">
        <v>133</v>
      </c>
      <c r="C17" s="189" t="s">
        <v>1869</v>
      </c>
      <c r="D17" s="1371" t="s">
        <v>1870</v>
      </c>
    </row>
    <row r="18" spans="2:4" ht="15.5" x14ac:dyDescent="0.35">
      <c r="B18" s="850" t="s">
        <v>334</v>
      </c>
      <c r="C18" s="851" t="s">
        <v>1861</v>
      </c>
      <c r="D18" s="1372"/>
    </row>
    <row r="19" spans="2:4" ht="15.5" x14ac:dyDescent="0.35">
      <c r="B19" s="850" t="s">
        <v>1843</v>
      </c>
      <c r="C19" s="851" t="s">
        <v>1862</v>
      </c>
      <c r="D19" s="1372"/>
    </row>
    <row r="20" spans="2:4" ht="15.5" x14ac:dyDescent="0.35">
      <c r="B20" s="850" t="s">
        <v>1845</v>
      </c>
      <c r="C20" s="851" t="s">
        <v>1863</v>
      </c>
      <c r="D20" s="1372"/>
    </row>
    <row r="21" spans="2:4" ht="15.5" x14ac:dyDescent="0.35">
      <c r="B21" s="850" t="s">
        <v>1847</v>
      </c>
      <c r="C21" s="851" t="s">
        <v>1864</v>
      </c>
      <c r="D21" s="1372"/>
    </row>
    <row r="22" spans="2:4" ht="15.5" x14ac:dyDescent="0.35">
      <c r="B22" s="850" t="s">
        <v>1865</v>
      </c>
      <c r="C22" s="851" t="s">
        <v>1866</v>
      </c>
      <c r="D22" s="1372"/>
    </row>
    <row r="23" spans="2:4" ht="44.15" customHeight="1" x14ac:dyDescent="0.35">
      <c r="B23" s="850" t="s">
        <v>1867</v>
      </c>
      <c r="C23" s="851" t="s">
        <v>1868</v>
      </c>
      <c r="D23" s="1373"/>
    </row>
  </sheetData>
  <mergeCells count="3">
    <mergeCell ref="C5:D5"/>
    <mergeCell ref="D7:D15"/>
    <mergeCell ref="D17:D23"/>
  </mergeCell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DCC2-46DA-4690-ACEC-371D87B8D63D}">
  <sheetPr codeName="Sheet23"/>
  <dimension ref="A2:S68"/>
  <sheetViews>
    <sheetView tabSelected="1" zoomScale="80" zoomScaleNormal="80" workbookViewId="0">
      <selection activeCell="C67" sqref="C67"/>
    </sheetView>
  </sheetViews>
  <sheetFormatPr defaultColWidth="8.81640625" defaultRowHeight="13" x14ac:dyDescent="0.3"/>
  <cols>
    <col min="1" max="1" width="8.81640625" style="852"/>
    <col min="2" max="2" width="3.1796875" style="852" customWidth="1"/>
    <col min="3" max="3" width="72.54296875" style="852" customWidth="1"/>
    <col min="4" max="4" width="21.54296875" style="852" customWidth="1"/>
    <col min="5" max="5" width="27" style="852" bestFit="1" customWidth="1"/>
    <col min="6" max="13" width="21.54296875" style="852" customWidth="1"/>
    <col min="14" max="14" width="23.54296875" style="852" customWidth="1"/>
    <col min="15" max="18" width="21" style="852" customWidth="1"/>
    <col min="19" max="19" width="17.453125" style="852" bestFit="1" customWidth="1"/>
    <col min="20" max="16384" width="8.81640625" style="852"/>
  </cols>
  <sheetData>
    <row r="2" spans="2:19" ht="14.5" x14ac:dyDescent="0.35">
      <c r="C2" s="853" t="s">
        <v>1796</v>
      </c>
    </row>
    <row r="3" spans="2:19" ht="15" customHeight="1" x14ac:dyDescent="0.3">
      <c r="C3" s="854" t="s">
        <v>1871</v>
      </c>
      <c r="D3" s="855" t="s">
        <v>7</v>
      </c>
      <c r="E3" s="855" t="s">
        <v>8</v>
      </c>
      <c r="F3" s="855" t="s">
        <v>9</v>
      </c>
      <c r="G3" s="855" t="s">
        <v>46</v>
      </c>
      <c r="H3" s="855" t="s">
        <v>47</v>
      </c>
      <c r="I3" s="855" t="s">
        <v>156</v>
      </c>
      <c r="J3" s="855" t="s">
        <v>157</v>
      </c>
      <c r="K3" s="855" t="s">
        <v>158</v>
      </c>
      <c r="L3" s="855" t="s">
        <v>159</v>
      </c>
      <c r="M3" s="855" t="s">
        <v>160</v>
      </c>
      <c r="N3" s="855" t="s">
        <v>161</v>
      </c>
      <c r="O3" s="855" t="s">
        <v>162</v>
      </c>
      <c r="P3" s="855" t="s">
        <v>163</v>
      </c>
      <c r="Q3" s="855" t="s">
        <v>758</v>
      </c>
      <c r="R3" s="855" t="s">
        <v>759</v>
      </c>
      <c r="S3" s="855" t="s">
        <v>760</v>
      </c>
    </row>
    <row r="4" spans="2:19" ht="76.5" customHeight="1" x14ac:dyDescent="0.3">
      <c r="C4" s="856"/>
      <c r="D4" s="1376" t="s">
        <v>1872</v>
      </c>
      <c r="E4" s="1377"/>
      <c r="F4" s="1377"/>
      <c r="G4" s="1377"/>
      <c r="H4" s="1378"/>
      <c r="I4" s="1376" t="s">
        <v>1873</v>
      </c>
      <c r="J4" s="1377"/>
      <c r="K4" s="1378"/>
      <c r="L4" s="1379" t="s">
        <v>1874</v>
      </c>
      <c r="M4" s="1380"/>
      <c r="N4" s="1381" t="s">
        <v>1875</v>
      </c>
      <c r="O4" s="1374" t="s">
        <v>1876</v>
      </c>
      <c r="P4" s="1374" t="s">
        <v>1877</v>
      </c>
      <c r="Q4" s="1374" t="s">
        <v>1878</v>
      </c>
      <c r="R4" s="1374" t="s">
        <v>1879</v>
      </c>
      <c r="S4" s="1374" t="s">
        <v>1880</v>
      </c>
    </row>
    <row r="5" spans="2:19" ht="91" x14ac:dyDescent="0.3">
      <c r="C5" s="856"/>
      <c r="D5" s="857"/>
      <c r="E5" s="858" t="s">
        <v>1881</v>
      </c>
      <c r="F5" s="858" t="s">
        <v>1882</v>
      </c>
      <c r="G5" s="859" t="s">
        <v>1883</v>
      </c>
      <c r="H5" s="859" t="s">
        <v>1884</v>
      </c>
      <c r="I5" s="860"/>
      <c r="J5" s="858" t="s">
        <v>1885</v>
      </c>
      <c r="K5" s="858" t="s">
        <v>1884</v>
      </c>
      <c r="L5" s="861"/>
      <c r="M5" s="862" t="s">
        <v>1886</v>
      </c>
      <c r="N5" s="1382"/>
      <c r="O5" s="1375"/>
      <c r="P5" s="1375"/>
      <c r="Q5" s="1375"/>
      <c r="R5" s="1375"/>
      <c r="S5" s="1375"/>
    </row>
    <row r="6" spans="2:19" x14ac:dyDescent="0.3">
      <c r="B6" s="863">
        <v>1</v>
      </c>
      <c r="C6" s="864" t="s">
        <v>1887</v>
      </c>
      <c r="D6" s="932">
        <v>1509.45</v>
      </c>
      <c r="E6" s="932">
        <v>130.13</v>
      </c>
      <c r="F6" s="932"/>
      <c r="G6" s="932">
        <v>96.7</v>
      </c>
      <c r="H6" s="932">
        <v>3.83</v>
      </c>
      <c r="I6" s="932">
        <v>-10.11</v>
      </c>
      <c r="J6" s="932">
        <v>-2.31</v>
      </c>
      <c r="K6" s="932">
        <v>-1.1099999999999999</v>
      </c>
      <c r="L6" s="933"/>
      <c r="M6" s="933"/>
      <c r="N6" s="934"/>
      <c r="O6" s="934">
        <v>490.69</v>
      </c>
      <c r="P6" s="934">
        <v>884.29</v>
      </c>
      <c r="Q6" s="934">
        <v>109.79</v>
      </c>
      <c r="R6" s="934">
        <v>24.68</v>
      </c>
      <c r="S6" s="948">
        <v>5.5216355730000002</v>
      </c>
    </row>
    <row r="7" spans="2:19" x14ac:dyDescent="0.3">
      <c r="B7" s="863">
        <v>2</v>
      </c>
      <c r="C7" s="865" t="s">
        <v>1888</v>
      </c>
      <c r="D7" s="935">
        <v>108.49</v>
      </c>
      <c r="E7" s="935">
        <v>0</v>
      </c>
      <c r="F7" s="935"/>
      <c r="G7" s="935">
        <v>2.52</v>
      </c>
      <c r="H7" s="935">
        <v>0.01</v>
      </c>
      <c r="I7" s="935">
        <v>-0.2</v>
      </c>
      <c r="J7" s="935">
        <v>-0.05</v>
      </c>
      <c r="K7" s="935">
        <v>0</v>
      </c>
      <c r="L7" s="863"/>
      <c r="M7" s="863"/>
      <c r="N7" s="863"/>
      <c r="O7" s="863">
        <v>24.01</v>
      </c>
      <c r="P7" s="863">
        <v>79.97</v>
      </c>
      <c r="Q7" s="863">
        <v>4.51</v>
      </c>
      <c r="R7" s="863">
        <v>0</v>
      </c>
      <c r="S7" s="949">
        <v>4.9537253778860784</v>
      </c>
    </row>
    <row r="8" spans="2:19" x14ac:dyDescent="0.3">
      <c r="B8" s="863">
        <v>3</v>
      </c>
      <c r="C8" s="865" t="s">
        <v>1889</v>
      </c>
      <c r="D8" s="935">
        <v>1.91</v>
      </c>
      <c r="E8" s="935">
        <v>0</v>
      </c>
      <c r="F8" s="935"/>
      <c r="G8" s="935">
        <v>0.78</v>
      </c>
      <c r="H8" s="935">
        <v>0.08</v>
      </c>
      <c r="I8" s="935">
        <v>-0.11</v>
      </c>
      <c r="J8" s="935">
        <v>-9.0000000000000011E-2</v>
      </c>
      <c r="K8" s="935">
        <v>-0.02</v>
      </c>
      <c r="L8" s="863"/>
      <c r="M8" s="863"/>
      <c r="N8" s="863"/>
      <c r="O8" s="863">
        <v>1.03</v>
      </c>
      <c r="P8" s="863">
        <v>0.88000000000000012</v>
      </c>
      <c r="Q8" s="863">
        <v>0</v>
      </c>
      <c r="R8" s="863">
        <v>0</v>
      </c>
      <c r="S8" s="949">
        <v>4.1753981867920258</v>
      </c>
    </row>
    <row r="9" spans="2:19" x14ac:dyDescent="0.3">
      <c r="B9" s="863">
        <v>4</v>
      </c>
      <c r="C9" s="866" t="s">
        <v>1890</v>
      </c>
      <c r="D9" s="936"/>
      <c r="E9" s="936"/>
      <c r="F9" s="936"/>
      <c r="G9" s="936"/>
      <c r="H9" s="936"/>
      <c r="I9" s="936"/>
      <c r="J9" s="936"/>
      <c r="K9" s="936"/>
      <c r="L9" s="863"/>
      <c r="M9" s="863"/>
      <c r="N9" s="863"/>
      <c r="O9" s="863"/>
      <c r="P9" s="863"/>
      <c r="Q9" s="863"/>
      <c r="R9" s="863"/>
      <c r="S9" s="949"/>
    </row>
    <row r="10" spans="2:19" x14ac:dyDescent="0.3">
      <c r="B10" s="863">
        <v>5</v>
      </c>
      <c r="C10" s="866" t="s">
        <v>1891</v>
      </c>
      <c r="D10" s="936"/>
      <c r="E10" s="936"/>
      <c r="F10" s="936"/>
      <c r="G10" s="936"/>
      <c r="H10" s="936"/>
      <c r="I10" s="936"/>
      <c r="J10" s="936"/>
      <c r="K10" s="936"/>
      <c r="L10" s="863"/>
      <c r="M10" s="863"/>
      <c r="N10" s="863"/>
      <c r="O10" s="863"/>
      <c r="P10" s="863"/>
      <c r="Q10" s="863"/>
      <c r="R10" s="863"/>
      <c r="S10" s="949"/>
    </row>
    <row r="11" spans="2:19" x14ac:dyDescent="0.3">
      <c r="B11" s="863">
        <v>6</v>
      </c>
      <c r="C11" s="866" t="s">
        <v>1892</v>
      </c>
      <c r="D11" s="936"/>
      <c r="E11" s="936"/>
      <c r="F11" s="936"/>
      <c r="G11" s="936"/>
      <c r="H11" s="936"/>
      <c r="I11" s="936"/>
      <c r="J11" s="936"/>
      <c r="K11" s="936"/>
      <c r="L11" s="863"/>
      <c r="M11" s="863"/>
      <c r="N11" s="863"/>
      <c r="O11" s="863"/>
      <c r="P11" s="863"/>
      <c r="Q11" s="863"/>
      <c r="R11" s="863"/>
      <c r="S11" s="949"/>
    </row>
    <row r="12" spans="2:19" x14ac:dyDescent="0.3">
      <c r="B12" s="863">
        <v>7</v>
      </c>
      <c r="C12" s="866" t="s">
        <v>1893</v>
      </c>
      <c r="D12" s="936">
        <v>1.71</v>
      </c>
      <c r="E12" s="936">
        <v>0</v>
      </c>
      <c r="F12" s="936"/>
      <c r="G12" s="936">
        <v>0.57999999999999996</v>
      </c>
      <c r="H12" s="936">
        <v>0.08</v>
      </c>
      <c r="I12" s="936">
        <v>-0.09</v>
      </c>
      <c r="J12" s="936">
        <v>-7.0000000000000007E-2</v>
      </c>
      <c r="K12" s="936">
        <v>-0.02</v>
      </c>
      <c r="L12" s="863"/>
      <c r="M12" s="863"/>
      <c r="N12" s="863"/>
      <c r="O12" s="863">
        <v>1.03</v>
      </c>
      <c r="P12" s="863">
        <v>0.68</v>
      </c>
      <c r="Q12" s="863">
        <v>0</v>
      </c>
      <c r="R12" s="863">
        <v>0</v>
      </c>
      <c r="S12" s="949">
        <v>4.0796267878765695</v>
      </c>
    </row>
    <row r="13" spans="2:19" x14ac:dyDescent="0.3">
      <c r="B13" s="863">
        <v>8</v>
      </c>
      <c r="C13" s="866" t="s">
        <v>1894</v>
      </c>
      <c r="D13" s="936">
        <v>0.2</v>
      </c>
      <c r="E13" s="936">
        <v>0</v>
      </c>
      <c r="F13" s="936"/>
      <c r="G13" s="936">
        <v>0.2</v>
      </c>
      <c r="H13" s="936">
        <v>0</v>
      </c>
      <c r="I13" s="936">
        <v>-0.02</v>
      </c>
      <c r="J13" s="936">
        <v>-0.02</v>
      </c>
      <c r="K13" s="936">
        <v>0</v>
      </c>
      <c r="L13" s="863"/>
      <c r="M13" s="863"/>
      <c r="N13" s="863"/>
      <c r="O13" s="863">
        <v>0</v>
      </c>
      <c r="P13" s="863">
        <v>0.2</v>
      </c>
      <c r="Q13" s="863">
        <v>0</v>
      </c>
      <c r="R13" s="863">
        <v>0</v>
      </c>
      <c r="S13" s="949">
        <v>4.9753438411380202</v>
      </c>
    </row>
    <row r="14" spans="2:19" x14ac:dyDescent="0.3">
      <c r="B14" s="863">
        <v>9</v>
      </c>
      <c r="C14" s="865" t="s">
        <v>1895</v>
      </c>
      <c r="D14" s="935">
        <v>161.01999999999998</v>
      </c>
      <c r="E14" s="935">
        <v>0</v>
      </c>
      <c r="F14" s="935"/>
      <c r="G14" s="935">
        <v>40.630000000000003</v>
      </c>
      <c r="H14" s="935">
        <v>0.97</v>
      </c>
      <c r="I14" s="935">
        <v>-1.4000000000000001</v>
      </c>
      <c r="J14" s="935">
        <v>-0.89000000000000012</v>
      </c>
      <c r="K14" s="935">
        <v>-0.23</v>
      </c>
      <c r="L14" s="863"/>
      <c r="M14" s="863"/>
      <c r="N14" s="863"/>
      <c r="O14" s="863">
        <v>60.67</v>
      </c>
      <c r="P14" s="863">
        <v>90.820000000000007</v>
      </c>
      <c r="Q14" s="863">
        <v>9.5300000000000011</v>
      </c>
      <c r="R14" s="863">
        <v>0</v>
      </c>
      <c r="S14" s="949">
        <v>4.9659998103869905</v>
      </c>
    </row>
    <row r="15" spans="2:19" x14ac:dyDescent="0.3">
      <c r="B15" s="863">
        <v>10</v>
      </c>
      <c r="C15" s="866" t="s">
        <v>1896</v>
      </c>
      <c r="D15" s="937">
        <v>38.61</v>
      </c>
      <c r="E15" s="937">
        <v>0</v>
      </c>
      <c r="F15" s="937"/>
      <c r="G15" s="937">
        <v>6.7</v>
      </c>
      <c r="H15" s="937">
        <v>0.01</v>
      </c>
      <c r="I15" s="937">
        <v>-0.1</v>
      </c>
      <c r="J15" s="937">
        <v>-0.02</v>
      </c>
      <c r="K15" s="937">
        <v>0</v>
      </c>
      <c r="L15" s="863"/>
      <c r="M15" s="863"/>
      <c r="N15" s="863"/>
      <c r="O15" s="863">
        <v>11.12</v>
      </c>
      <c r="P15" s="863">
        <v>24.06</v>
      </c>
      <c r="Q15" s="863">
        <v>3.43</v>
      </c>
      <c r="R15" s="863">
        <v>0</v>
      </c>
      <c r="S15" s="949">
        <v>5.0260247998187157</v>
      </c>
    </row>
    <row r="16" spans="2:19" x14ac:dyDescent="0.3">
      <c r="B16" s="863">
        <v>11</v>
      </c>
      <c r="C16" s="866" t="s">
        <v>1897</v>
      </c>
      <c r="D16" s="937">
        <v>3.02</v>
      </c>
      <c r="E16" s="937">
        <v>0</v>
      </c>
      <c r="F16" s="937"/>
      <c r="G16" s="937">
        <v>0.47</v>
      </c>
      <c r="H16" s="937">
        <v>0</v>
      </c>
      <c r="I16" s="937">
        <v>-0.01</v>
      </c>
      <c r="J16" s="937">
        <v>0</v>
      </c>
      <c r="K16" s="937">
        <v>0</v>
      </c>
      <c r="L16" s="863"/>
      <c r="M16" s="863"/>
      <c r="N16" s="863"/>
      <c r="O16" s="863">
        <v>0.46</v>
      </c>
      <c r="P16" s="863">
        <v>1.92</v>
      </c>
      <c r="Q16" s="863">
        <v>0.64</v>
      </c>
      <c r="R16" s="863">
        <v>0</v>
      </c>
      <c r="S16" s="949">
        <v>8.0354501723484759</v>
      </c>
    </row>
    <row r="17" spans="2:19" x14ac:dyDescent="0.3">
      <c r="B17" s="863">
        <v>12</v>
      </c>
      <c r="C17" s="866" t="s">
        <v>1898</v>
      </c>
      <c r="D17" s="937"/>
      <c r="E17" s="937"/>
      <c r="F17" s="937"/>
      <c r="G17" s="937"/>
      <c r="H17" s="937"/>
      <c r="I17" s="937"/>
      <c r="J17" s="937"/>
      <c r="K17" s="937"/>
      <c r="L17" s="863"/>
      <c r="M17" s="863"/>
      <c r="N17" s="863"/>
      <c r="O17" s="863"/>
      <c r="P17" s="863"/>
      <c r="Q17" s="863"/>
      <c r="R17" s="863"/>
      <c r="S17" s="949"/>
    </row>
    <row r="18" spans="2:19" x14ac:dyDescent="0.3">
      <c r="B18" s="863">
        <v>13</v>
      </c>
      <c r="C18" s="866" t="s">
        <v>1899</v>
      </c>
      <c r="D18" s="937">
        <v>1.47</v>
      </c>
      <c r="E18" s="937">
        <v>0</v>
      </c>
      <c r="F18" s="937"/>
      <c r="G18" s="937">
        <v>1.06</v>
      </c>
      <c r="H18" s="937">
        <v>0</v>
      </c>
      <c r="I18" s="937">
        <v>-0.01</v>
      </c>
      <c r="J18" s="937">
        <v>-0.01</v>
      </c>
      <c r="K18" s="937">
        <v>0</v>
      </c>
      <c r="L18" s="863"/>
      <c r="M18" s="863"/>
      <c r="N18" s="863"/>
      <c r="O18" s="863">
        <v>0.26</v>
      </c>
      <c r="P18" s="863">
        <v>1.21</v>
      </c>
      <c r="Q18" s="863">
        <v>0</v>
      </c>
      <c r="R18" s="863">
        <v>0</v>
      </c>
      <c r="S18" s="949">
        <v>5.7636941339241892</v>
      </c>
    </row>
    <row r="19" spans="2:19" x14ac:dyDescent="0.3">
      <c r="B19" s="863">
        <v>14</v>
      </c>
      <c r="C19" s="866" t="s">
        <v>1900</v>
      </c>
      <c r="D19" s="937">
        <v>0.6</v>
      </c>
      <c r="E19" s="937">
        <v>0</v>
      </c>
      <c r="F19" s="937"/>
      <c r="G19" s="937">
        <v>0.08</v>
      </c>
      <c r="H19" s="937">
        <v>0</v>
      </c>
      <c r="I19" s="937">
        <v>0</v>
      </c>
      <c r="J19" s="937">
        <v>0</v>
      </c>
      <c r="K19" s="937">
        <v>0</v>
      </c>
      <c r="L19" s="863"/>
      <c r="M19" s="863"/>
      <c r="N19" s="863"/>
      <c r="O19" s="863">
        <v>0.08</v>
      </c>
      <c r="P19" s="863">
        <v>0.52</v>
      </c>
      <c r="Q19" s="863">
        <v>0</v>
      </c>
      <c r="R19" s="863">
        <v>0</v>
      </c>
      <c r="S19" s="949">
        <v>5.4016275257927902</v>
      </c>
    </row>
    <row r="20" spans="2:19" x14ac:dyDescent="0.3">
      <c r="B20" s="863">
        <v>15</v>
      </c>
      <c r="C20" s="866" t="s">
        <v>1901</v>
      </c>
      <c r="D20" s="937">
        <v>0.12</v>
      </c>
      <c r="E20" s="937">
        <v>0</v>
      </c>
      <c r="F20" s="937"/>
      <c r="G20" s="937">
        <v>0</v>
      </c>
      <c r="H20" s="937">
        <v>0</v>
      </c>
      <c r="I20" s="937">
        <v>0</v>
      </c>
      <c r="J20" s="937">
        <v>0</v>
      </c>
      <c r="K20" s="937">
        <v>0</v>
      </c>
      <c r="L20" s="863"/>
      <c r="M20" s="863"/>
      <c r="N20" s="863"/>
      <c r="O20" s="863">
        <v>0</v>
      </c>
      <c r="P20" s="863">
        <v>0.12</v>
      </c>
      <c r="Q20" s="863">
        <v>0</v>
      </c>
      <c r="R20" s="863">
        <v>0</v>
      </c>
      <c r="S20" s="949">
        <v>6.4234823140833841</v>
      </c>
    </row>
    <row r="21" spans="2:19" x14ac:dyDescent="0.3">
      <c r="B21" s="863">
        <v>16</v>
      </c>
      <c r="C21" s="866" t="s">
        <v>1902</v>
      </c>
      <c r="D21" s="937">
        <v>38.76</v>
      </c>
      <c r="E21" s="937">
        <v>0</v>
      </c>
      <c r="F21" s="937"/>
      <c r="G21" s="937">
        <v>10.78</v>
      </c>
      <c r="H21" s="937">
        <v>0.01</v>
      </c>
      <c r="I21" s="937">
        <v>-0.56999999999999995</v>
      </c>
      <c r="J21" s="937">
        <v>-0.5</v>
      </c>
      <c r="K21" s="937">
        <v>0</v>
      </c>
      <c r="L21" s="863"/>
      <c r="M21" s="863"/>
      <c r="N21" s="863"/>
      <c r="O21" s="863">
        <v>7.18</v>
      </c>
      <c r="P21" s="863">
        <v>31.58</v>
      </c>
      <c r="Q21" s="863">
        <v>0</v>
      </c>
      <c r="R21" s="863">
        <v>0</v>
      </c>
      <c r="S21" s="949">
        <v>4.8075697342143693</v>
      </c>
    </row>
    <row r="22" spans="2:19" x14ac:dyDescent="0.3">
      <c r="B22" s="863">
        <v>17</v>
      </c>
      <c r="C22" s="866" t="s">
        <v>1903</v>
      </c>
      <c r="D22" s="938">
        <v>0.18</v>
      </c>
      <c r="E22" s="938">
        <v>0</v>
      </c>
      <c r="F22" s="938"/>
      <c r="G22" s="938">
        <v>0.06</v>
      </c>
      <c r="H22" s="938">
        <v>0</v>
      </c>
      <c r="I22" s="938">
        <v>0</v>
      </c>
      <c r="J22" s="938">
        <v>0</v>
      </c>
      <c r="K22" s="938">
        <v>0</v>
      </c>
      <c r="L22" s="863"/>
      <c r="M22" s="863"/>
      <c r="N22" s="863"/>
      <c r="O22" s="863">
        <v>0.11</v>
      </c>
      <c r="P22" s="863">
        <v>7.0000000000000007E-2</v>
      </c>
      <c r="Q22" s="863">
        <v>0</v>
      </c>
      <c r="R22" s="863">
        <v>0</v>
      </c>
      <c r="S22" s="949">
        <v>4.3648173860515955</v>
      </c>
    </row>
    <row r="23" spans="2:19" x14ac:dyDescent="0.3">
      <c r="B23" s="863">
        <v>18</v>
      </c>
      <c r="C23" s="866" t="s">
        <v>1904</v>
      </c>
      <c r="D23" s="938">
        <v>1.1100000000000001</v>
      </c>
      <c r="E23" s="938">
        <v>0</v>
      </c>
      <c r="F23" s="938"/>
      <c r="G23" s="938">
        <v>0.28000000000000003</v>
      </c>
      <c r="H23" s="938">
        <v>0.01</v>
      </c>
      <c r="I23" s="938">
        <v>-0.02</v>
      </c>
      <c r="J23" s="938">
        <v>-0.01</v>
      </c>
      <c r="K23" s="938">
        <v>0</v>
      </c>
      <c r="L23" s="863"/>
      <c r="M23" s="863"/>
      <c r="N23" s="863"/>
      <c r="O23" s="863">
        <v>0.52</v>
      </c>
      <c r="P23" s="863">
        <v>0.59</v>
      </c>
      <c r="Q23" s="863">
        <v>0</v>
      </c>
      <c r="R23" s="863">
        <v>0</v>
      </c>
      <c r="S23" s="949">
        <v>4.2119079322037765</v>
      </c>
    </row>
    <row r="24" spans="2:19" x14ac:dyDescent="0.3">
      <c r="B24" s="863">
        <v>19</v>
      </c>
      <c r="C24" s="866" t="s">
        <v>1905</v>
      </c>
      <c r="D24" s="938"/>
      <c r="E24" s="938"/>
      <c r="F24" s="938"/>
      <c r="G24" s="938"/>
      <c r="H24" s="938"/>
      <c r="I24" s="938"/>
      <c r="J24" s="938"/>
      <c r="K24" s="938"/>
      <c r="L24" s="863"/>
      <c r="M24" s="863"/>
      <c r="N24" s="863"/>
      <c r="O24" s="863"/>
      <c r="P24" s="863"/>
      <c r="Q24" s="863"/>
      <c r="R24" s="863"/>
      <c r="S24" s="949"/>
    </row>
    <row r="25" spans="2:19" x14ac:dyDescent="0.3">
      <c r="B25" s="863">
        <v>20</v>
      </c>
      <c r="C25" s="866" t="s">
        <v>1906</v>
      </c>
      <c r="D25" s="938">
        <v>18.93</v>
      </c>
      <c r="E25" s="938">
        <v>0</v>
      </c>
      <c r="F25" s="938"/>
      <c r="G25" s="938">
        <v>0.04</v>
      </c>
      <c r="H25" s="938">
        <v>0</v>
      </c>
      <c r="I25" s="938">
        <v>-0.06</v>
      </c>
      <c r="J25" s="938">
        <v>0</v>
      </c>
      <c r="K25" s="938">
        <v>0</v>
      </c>
      <c r="L25" s="863"/>
      <c r="M25" s="863"/>
      <c r="N25" s="863"/>
      <c r="O25" s="863">
        <v>18.48</v>
      </c>
      <c r="P25" s="863">
        <v>0.45</v>
      </c>
      <c r="Q25" s="863">
        <v>0</v>
      </c>
      <c r="R25" s="863">
        <v>0</v>
      </c>
      <c r="S25" s="949">
        <v>3.7386204097022917</v>
      </c>
    </row>
    <row r="26" spans="2:19" x14ac:dyDescent="0.3">
      <c r="B26" s="863">
        <v>21</v>
      </c>
      <c r="C26" s="866" t="s">
        <v>1907</v>
      </c>
      <c r="D26" s="938"/>
      <c r="E26" s="938"/>
      <c r="F26" s="938"/>
      <c r="G26" s="938"/>
      <c r="H26" s="938"/>
      <c r="I26" s="938"/>
      <c r="J26" s="938"/>
      <c r="K26" s="938"/>
      <c r="L26" s="863"/>
      <c r="M26" s="863"/>
      <c r="N26" s="863"/>
      <c r="O26" s="863"/>
      <c r="P26" s="863"/>
      <c r="Q26" s="863"/>
      <c r="R26" s="863"/>
      <c r="S26" s="949"/>
    </row>
    <row r="27" spans="2:19" x14ac:dyDescent="0.3">
      <c r="B27" s="863">
        <v>22</v>
      </c>
      <c r="C27" s="866" t="s">
        <v>1908</v>
      </c>
      <c r="D27" s="938">
        <v>5.01</v>
      </c>
      <c r="E27" s="938">
        <v>0</v>
      </c>
      <c r="F27" s="938"/>
      <c r="G27" s="938">
        <v>0.28000000000000003</v>
      </c>
      <c r="H27" s="938">
        <v>0</v>
      </c>
      <c r="I27" s="938">
        <v>-0.01</v>
      </c>
      <c r="J27" s="938">
        <v>-0.01</v>
      </c>
      <c r="K27" s="938">
        <v>0</v>
      </c>
      <c r="L27" s="863"/>
      <c r="M27" s="863"/>
      <c r="N27" s="863"/>
      <c r="O27" s="863">
        <v>2.06</v>
      </c>
      <c r="P27" s="863">
        <v>2.95</v>
      </c>
      <c r="Q27" s="863">
        <v>0</v>
      </c>
      <c r="R27" s="863">
        <v>0</v>
      </c>
      <c r="S27" s="949">
        <v>4.7594466411418832</v>
      </c>
    </row>
    <row r="28" spans="2:19" x14ac:dyDescent="0.3">
      <c r="B28" s="863">
        <v>23</v>
      </c>
      <c r="C28" s="866" t="s">
        <v>1909</v>
      </c>
      <c r="D28" s="938">
        <v>28.54</v>
      </c>
      <c r="E28" s="938">
        <v>0</v>
      </c>
      <c r="F28" s="938"/>
      <c r="G28" s="938">
        <v>15.92</v>
      </c>
      <c r="H28" s="938">
        <v>0</v>
      </c>
      <c r="I28" s="938">
        <v>-0.27</v>
      </c>
      <c r="J28" s="938">
        <v>-0.24</v>
      </c>
      <c r="K28" s="938">
        <v>0</v>
      </c>
      <c r="L28" s="863"/>
      <c r="M28" s="863"/>
      <c r="N28" s="863"/>
      <c r="O28" s="863">
        <v>6.44</v>
      </c>
      <c r="P28" s="863">
        <v>19.190000000000001</v>
      </c>
      <c r="Q28" s="863">
        <v>2.91</v>
      </c>
      <c r="R28" s="863">
        <v>0</v>
      </c>
      <c r="S28" s="949">
        <v>6.4639147462037378</v>
      </c>
    </row>
    <row r="29" spans="2:19" x14ac:dyDescent="0.3">
      <c r="B29" s="863">
        <v>24</v>
      </c>
      <c r="C29" s="866" t="s">
        <v>1910</v>
      </c>
      <c r="D29" s="938"/>
      <c r="E29" s="938"/>
      <c r="F29" s="938"/>
      <c r="G29" s="938"/>
      <c r="H29" s="938"/>
      <c r="I29" s="938"/>
      <c r="J29" s="938"/>
      <c r="K29" s="938"/>
      <c r="L29" s="863"/>
      <c r="M29" s="863"/>
      <c r="N29" s="863"/>
      <c r="O29" s="863"/>
      <c r="P29" s="863"/>
      <c r="Q29" s="863"/>
      <c r="R29" s="863"/>
      <c r="S29" s="949"/>
    </row>
    <row r="30" spans="2:19" x14ac:dyDescent="0.3">
      <c r="B30" s="863">
        <v>25</v>
      </c>
      <c r="C30" s="866" t="s">
        <v>1911</v>
      </c>
      <c r="D30" s="938">
        <v>7.94</v>
      </c>
      <c r="E30" s="938">
        <v>0</v>
      </c>
      <c r="F30" s="938"/>
      <c r="G30" s="938">
        <v>0.2</v>
      </c>
      <c r="H30" s="938">
        <v>0</v>
      </c>
      <c r="I30" s="938">
        <v>-0.01</v>
      </c>
      <c r="J30" s="938">
        <v>0</v>
      </c>
      <c r="K30" s="938">
        <v>0</v>
      </c>
      <c r="L30" s="863"/>
      <c r="M30" s="863"/>
      <c r="N30" s="863"/>
      <c r="O30" s="863">
        <v>3.1</v>
      </c>
      <c r="P30" s="863">
        <v>4.84</v>
      </c>
      <c r="Q30" s="863">
        <v>0</v>
      </c>
      <c r="R30" s="863">
        <v>0</v>
      </c>
      <c r="S30" s="949">
        <v>4.5768390253832187</v>
      </c>
    </row>
    <row r="31" spans="2:19" x14ac:dyDescent="0.3">
      <c r="B31" s="863">
        <v>26</v>
      </c>
      <c r="C31" s="866" t="s">
        <v>1912</v>
      </c>
      <c r="D31" s="938">
        <v>1.23</v>
      </c>
      <c r="E31" s="938">
        <v>0</v>
      </c>
      <c r="F31" s="938"/>
      <c r="G31" s="938">
        <v>0.28000000000000003</v>
      </c>
      <c r="H31" s="938">
        <v>0.94</v>
      </c>
      <c r="I31" s="938">
        <v>-0.24</v>
      </c>
      <c r="J31" s="938">
        <v>-0.01</v>
      </c>
      <c r="K31" s="938">
        <v>-0.23</v>
      </c>
      <c r="L31" s="863"/>
      <c r="M31" s="863"/>
      <c r="N31" s="863"/>
      <c r="O31" s="863">
        <v>0.95</v>
      </c>
      <c r="P31" s="863">
        <v>0.28000000000000003</v>
      </c>
      <c r="Q31" s="863">
        <v>0</v>
      </c>
      <c r="R31" s="863">
        <v>0</v>
      </c>
      <c r="S31" s="949">
        <v>3.4159293080690749</v>
      </c>
    </row>
    <row r="32" spans="2:19" x14ac:dyDescent="0.3">
      <c r="B32" s="863">
        <v>27</v>
      </c>
      <c r="C32" s="866" t="s">
        <v>1913</v>
      </c>
      <c r="D32" s="938">
        <v>1.08</v>
      </c>
      <c r="E32" s="938">
        <v>0</v>
      </c>
      <c r="F32" s="938"/>
      <c r="G32" s="938">
        <v>0.56000000000000005</v>
      </c>
      <c r="H32" s="938">
        <v>0</v>
      </c>
      <c r="I32" s="938">
        <v>-0.01</v>
      </c>
      <c r="J32" s="938">
        <v>-0.01</v>
      </c>
      <c r="K32" s="938">
        <v>0</v>
      </c>
      <c r="L32" s="863"/>
      <c r="M32" s="863"/>
      <c r="N32" s="863"/>
      <c r="O32" s="863">
        <v>0.08</v>
      </c>
      <c r="P32" s="863">
        <v>1</v>
      </c>
      <c r="Q32" s="863">
        <v>0</v>
      </c>
      <c r="R32" s="863">
        <v>0</v>
      </c>
      <c r="S32" s="949">
        <v>5.5349761136617834</v>
      </c>
    </row>
    <row r="33" spans="2:19" x14ac:dyDescent="0.3">
      <c r="B33" s="863">
        <v>28</v>
      </c>
      <c r="C33" s="866" t="s">
        <v>1914</v>
      </c>
      <c r="D33" s="938">
        <v>1.01</v>
      </c>
      <c r="E33" s="938">
        <v>0</v>
      </c>
      <c r="F33" s="938"/>
      <c r="G33" s="938">
        <v>0.3</v>
      </c>
      <c r="H33" s="938">
        <v>0</v>
      </c>
      <c r="I33" s="938">
        <v>0</v>
      </c>
      <c r="J33" s="938">
        <v>0</v>
      </c>
      <c r="K33" s="938">
        <v>0</v>
      </c>
      <c r="L33" s="863"/>
      <c r="M33" s="863"/>
      <c r="N33" s="863"/>
      <c r="O33" s="863">
        <v>0.85</v>
      </c>
      <c r="P33" s="863">
        <v>0.16</v>
      </c>
      <c r="Q33" s="863">
        <v>0</v>
      </c>
      <c r="R33" s="863">
        <v>0</v>
      </c>
      <c r="S33" s="949">
        <v>2.7681924760134153</v>
      </c>
    </row>
    <row r="34" spans="2:19" x14ac:dyDescent="0.3">
      <c r="B34" s="863">
        <v>29</v>
      </c>
      <c r="C34" s="866" t="s">
        <v>1915</v>
      </c>
      <c r="D34" s="938">
        <v>7.57</v>
      </c>
      <c r="E34" s="938">
        <v>0</v>
      </c>
      <c r="F34" s="938"/>
      <c r="G34" s="938">
        <v>7.0000000000000007E-2</v>
      </c>
      <c r="H34" s="938">
        <v>0</v>
      </c>
      <c r="I34" s="938">
        <v>-0.01</v>
      </c>
      <c r="J34" s="938">
        <v>-0.01</v>
      </c>
      <c r="K34" s="938">
        <v>0</v>
      </c>
      <c r="L34" s="863"/>
      <c r="M34" s="863"/>
      <c r="N34" s="863"/>
      <c r="O34" s="863">
        <v>7.41</v>
      </c>
      <c r="P34" s="863">
        <v>0.16</v>
      </c>
      <c r="Q34" s="863">
        <v>0</v>
      </c>
      <c r="R34" s="863">
        <v>0</v>
      </c>
      <c r="S34" s="949">
        <v>1.0952571126105979</v>
      </c>
    </row>
    <row r="35" spans="2:19" x14ac:dyDescent="0.3">
      <c r="B35" s="863">
        <v>30</v>
      </c>
      <c r="C35" s="866" t="s">
        <v>1916</v>
      </c>
      <c r="D35" s="938">
        <v>2.96</v>
      </c>
      <c r="E35" s="938">
        <v>0</v>
      </c>
      <c r="F35" s="938"/>
      <c r="G35" s="938">
        <v>2.58</v>
      </c>
      <c r="H35" s="938">
        <v>0</v>
      </c>
      <c r="I35" s="938">
        <v>-0.02</v>
      </c>
      <c r="J35" s="938">
        <v>-0.02</v>
      </c>
      <c r="K35" s="938">
        <v>0</v>
      </c>
      <c r="L35" s="863"/>
      <c r="M35" s="863"/>
      <c r="N35" s="863"/>
      <c r="O35" s="863">
        <v>0.19</v>
      </c>
      <c r="P35" s="863">
        <v>0.22</v>
      </c>
      <c r="Q35" s="863">
        <v>2.5499999999999998</v>
      </c>
      <c r="R35" s="863">
        <v>0</v>
      </c>
      <c r="S35" s="949">
        <v>9.208995919315262</v>
      </c>
    </row>
    <row r="36" spans="2:19" x14ac:dyDescent="0.3">
      <c r="B36" s="863">
        <v>31</v>
      </c>
      <c r="C36" s="866" t="s">
        <v>1917</v>
      </c>
      <c r="D36" s="938">
        <v>0.82</v>
      </c>
      <c r="E36" s="938">
        <v>0</v>
      </c>
      <c r="F36" s="938"/>
      <c r="G36" s="938">
        <v>0.6</v>
      </c>
      <c r="H36" s="938">
        <v>0</v>
      </c>
      <c r="I36" s="938">
        <v>-0.04</v>
      </c>
      <c r="J36" s="938">
        <v>-0.04</v>
      </c>
      <c r="K36" s="938">
        <v>0</v>
      </c>
      <c r="L36" s="863"/>
      <c r="M36" s="863"/>
      <c r="N36" s="863"/>
      <c r="O36" s="863">
        <v>0.18</v>
      </c>
      <c r="P36" s="863">
        <v>0.64</v>
      </c>
      <c r="Q36" s="863">
        <v>0</v>
      </c>
      <c r="R36" s="863">
        <v>0</v>
      </c>
      <c r="S36" s="949">
        <v>5.0446826370907818</v>
      </c>
    </row>
    <row r="37" spans="2:19" x14ac:dyDescent="0.3">
      <c r="B37" s="863">
        <v>32</v>
      </c>
      <c r="C37" s="866" t="s">
        <v>1918</v>
      </c>
      <c r="D37" s="938">
        <v>0.92</v>
      </c>
      <c r="E37" s="938">
        <v>0</v>
      </c>
      <c r="F37" s="938"/>
      <c r="G37" s="938">
        <v>0.11</v>
      </c>
      <c r="H37" s="938">
        <v>0</v>
      </c>
      <c r="I37" s="938">
        <v>-0.01</v>
      </c>
      <c r="J37" s="938">
        <v>0</v>
      </c>
      <c r="K37" s="938">
        <v>0</v>
      </c>
      <c r="L37" s="863"/>
      <c r="M37" s="863"/>
      <c r="N37" s="863"/>
      <c r="O37" s="863">
        <v>0.66</v>
      </c>
      <c r="P37" s="863">
        <v>0.26</v>
      </c>
      <c r="Q37" s="863">
        <v>0</v>
      </c>
      <c r="R37" s="863">
        <v>0</v>
      </c>
      <c r="S37" s="949">
        <v>4.2825292897957814</v>
      </c>
    </row>
    <row r="38" spans="2:19" x14ac:dyDescent="0.3">
      <c r="B38" s="863">
        <v>33</v>
      </c>
      <c r="C38" s="866" t="s">
        <v>1919</v>
      </c>
      <c r="D38" s="938">
        <v>1.1399999999999999</v>
      </c>
      <c r="E38" s="938">
        <v>0</v>
      </c>
      <c r="F38" s="938"/>
      <c r="G38" s="938">
        <v>0.26</v>
      </c>
      <c r="H38" s="938">
        <v>0</v>
      </c>
      <c r="I38" s="938">
        <v>-0.01</v>
      </c>
      <c r="J38" s="938">
        <v>-0.01</v>
      </c>
      <c r="K38" s="938">
        <v>0</v>
      </c>
      <c r="L38" s="863"/>
      <c r="M38" s="863"/>
      <c r="N38" s="863"/>
      <c r="O38" s="863">
        <v>0.54</v>
      </c>
      <c r="P38" s="863">
        <v>0.6</v>
      </c>
      <c r="Q38" s="863">
        <v>0</v>
      </c>
      <c r="R38" s="863">
        <v>0</v>
      </c>
      <c r="S38" s="949">
        <v>4.3848077894654365</v>
      </c>
    </row>
    <row r="39" spans="2:19" x14ac:dyDescent="0.3">
      <c r="B39" s="863">
        <v>34</v>
      </c>
      <c r="C39" s="865" t="s">
        <v>1920</v>
      </c>
      <c r="D39" s="935">
        <v>132.36000000000001</v>
      </c>
      <c r="E39" s="935">
        <v>77.34</v>
      </c>
      <c r="F39" s="935"/>
      <c r="G39" s="935">
        <v>0.9900000000000001</v>
      </c>
      <c r="H39" s="935">
        <v>0</v>
      </c>
      <c r="I39" s="935">
        <v>-0.69</v>
      </c>
      <c r="J39" s="935">
        <v>-0.02</v>
      </c>
      <c r="K39" s="935">
        <v>0</v>
      </c>
      <c r="L39" s="863"/>
      <c r="M39" s="863"/>
      <c r="N39" s="863"/>
      <c r="O39" s="863">
        <v>5.91</v>
      </c>
      <c r="P39" s="863">
        <v>124.71</v>
      </c>
      <c r="Q39" s="863">
        <v>1.74</v>
      </c>
      <c r="R39" s="863">
        <v>0</v>
      </c>
      <c r="S39" s="949">
        <v>5.1662009615100972</v>
      </c>
    </row>
    <row r="40" spans="2:19" x14ac:dyDescent="0.3">
      <c r="B40" s="863">
        <v>35</v>
      </c>
      <c r="C40" s="867" t="s">
        <v>1921</v>
      </c>
      <c r="D40" s="937">
        <v>75.36</v>
      </c>
      <c r="E40" s="937">
        <v>75.260000000000005</v>
      </c>
      <c r="F40" s="937"/>
      <c r="G40" s="937">
        <v>0.03</v>
      </c>
      <c r="H40" s="937">
        <v>0</v>
      </c>
      <c r="I40" s="937">
        <v>-0.6</v>
      </c>
      <c r="J40" s="937">
        <v>0</v>
      </c>
      <c r="K40" s="937">
        <v>0</v>
      </c>
      <c r="L40" s="863"/>
      <c r="M40" s="863"/>
      <c r="N40" s="863"/>
      <c r="O40" s="863">
        <v>0</v>
      </c>
      <c r="P40" s="863">
        <v>75.36</v>
      </c>
      <c r="Q40" s="863">
        <v>0</v>
      </c>
      <c r="R40" s="863">
        <v>0</v>
      </c>
      <c r="S40" s="949">
        <v>5</v>
      </c>
    </row>
    <row r="41" spans="2:19" x14ac:dyDescent="0.3">
      <c r="B41" s="863">
        <v>36</v>
      </c>
      <c r="C41" s="867" t="s">
        <v>1922</v>
      </c>
      <c r="D41" s="938">
        <v>47.65</v>
      </c>
      <c r="E41" s="938">
        <v>0</v>
      </c>
      <c r="F41" s="938"/>
      <c r="G41" s="938">
        <v>0.91</v>
      </c>
      <c r="H41" s="938">
        <v>0</v>
      </c>
      <c r="I41" s="938">
        <v>-0.06</v>
      </c>
      <c r="J41" s="938">
        <v>-0.02</v>
      </c>
      <c r="K41" s="938">
        <v>0</v>
      </c>
      <c r="L41" s="863"/>
      <c r="M41" s="863"/>
      <c r="N41" s="863"/>
      <c r="O41" s="863">
        <v>5.87</v>
      </c>
      <c r="P41" s="863">
        <v>40.15</v>
      </c>
      <c r="Q41" s="863">
        <v>1.63</v>
      </c>
      <c r="R41" s="863">
        <v>0</v>
      </c>
      <c r="S41" s="949">
        <v>5.0973396803535778</v>
      </c>
    </row>
    <row r="42" spans="2:19" x14ac:dyDescent="0.3">
      <c r="B42" s="863">
        <v>37</v>
      </c>
      <c r="C42" s="867" t="s">
        <v>1923</v>
      </c>
      <c r="D42" s="938">
        <v>9.24</v>
      </c>
      <c r="E42" s="938">
        <v>2.08</v>
      </c>
      <c r="F42" s="938"/>
      <c r="G42" s="938">
        <v>0.05</v>
      </c>
      <c r="H42" s="938"/>
      <c r="I42" s="938">
        <v>-0.03</v>
      </c>
      <c r="J42" s="938">
        <v>0</v>
      </c>
      <c r="K42" s="938">
        <v>0</v>
      </c>
      <c r="L42" s="863"/>
      <c r="M42" s="863"/>
      <c r="N42" s="863"/>
      <c r="O42" s="863">
        <v>0.04</v>
      </c>
      <c r="P42" s="863">
        <v>9.1999999999999993</v>
      </c>
      <c r="Q42" s="863">
        <v>0</v>
      </c>
      <c r="R42" s="863">
        <v>0</v>
      </c>
      <c r="S42" s="949">
        <v>6.8167226163713739</v>
      </c>
    </row>
    <row r="43" spans="2:19" x14ac:dyDescent="0.3">
      <c r="B43" s="863">
        <v>38</v>
      </c>
      <c r="C43" s="867" t="s">
        <v>1924</v>
      </c>
      <c r="D43" s="938">
        <v>0.11</v>
      </c>
      <c r="E43" s="938">
        <v>0</v>
      </c>
      <c r="F43" s="938"/>
      <c r="G43" s="938">
        <v>0</v>
      </c>
      <c r="H43" s="938">
        <v>0</v>
      </c>
      <c r="I43" s="938">
        <v>0</v>
      </c>
      <c r="J43" s="938">
        <v>0</v>
      </c>
      <c r="K43" s="938">
        <v>0</v>
      </c>
      <c r="L43" s="863"/>
      <c r="M43" s="863"/>
      <c r="N43" s="863"/>
      <c r="O43" s="863">
        <v>0</v>
      </c>
      <c r="P43" s="863">
        <v>0</v>
      </c>
      <c r="Q43" s="863">
        <v>0.11</v>
      </c>
      <c r="R43" s="863">
        <v>0</v>
      </c>
      <c r="S43" s="949">
        <v>10</v>
      </c>
    </row>
    <row r="44" spans="2:19" x14ac:dyDescent="0.3">
      <c r="B44" s="863">
        <v>39</v>
      </c>
      <c r="C44" s="865" t="s">
        <v>1925</v>
      </c>
      <c r="D44" s="935">
        <v>28.31</v>
      </c>
      <c r="E44" s="935">
        <v>0</v>
      </c>
      <c r="F44" s="935"/>
      <c r="G44" s="935">
        <v>0.27</v>
      </c>
      <c r="H44" s="935">
        <v>0</v>
      </c>
      <c r="I44" s="935">
        <v>-0.3</v>
      </c>
      <c r="J44" s="935">
        <v>-0.03</v>
      </c>
      <c r="K44" s="935">
        <v>0</v>
      </c>
      <c r="L44" s="863"/>
      <c r="M44" s="863"/>
      <c r="N44" s="863"/>
      <c r="O44" s="863">
        <v>2.97</v>
      </c>
      <c r="P44" s="863">
        <v>25.07</v>
      </c>
      <c r="Q44" s="863">
        <v>0.27</v>
      </c>
      <c r="R44" s="863">
        <v>0</v>
      </c>
      <c r="S44" s="949">
        <v>6.5985291975963474</v>
      </c>
    </row>
    <row r="45" spans="2:19" x14ac:dyDescent="0.3">
      <c r="B45" s="863">
        <v>40</v>
      </c>
      <c r="C45" s="865" t="s">
        <v>1926</v>
      </c>
      <c r="D45" s="935">
        <v>127.91</v>
      </c>
      <c r="E45" s="935">
        <v>0</v>
      </c>
      <c r="F45" s="935"/>
      <c r="G45" s="935">
        <v>4.9000000000000004</v>
      </c>
      <c r="H45" s="935">
        <v>0.11000000000000001</v>
      </c>
      <c r="I45" s="935">
        <v>-1.8199999999999998</v>
      </c>
      <c r="J45" s="935">
        <v>-0.12</v>
      </c>
      <c r="K45" s="935">
        <v>-0.03</v>
      </c>
      <c r="L45" s="863"/>
      <c r="M45" s="863"/>
      <c r="N45" s="863"/>
      <c r="O45" s="863">
        <v>66.63000000000001</v>
      </c>
      <c r="P45" s="863">
        <v>60.629999999999995</v>
      </c>
      <c r="Q45" s="863">
        <v>0.65</v>
      </c>
      <c r="R45" s="863">
        <v>0</v>
      </c>
      <c r="S45" s="949">
        <v>4.1588326810186835</v>
      </c>
    </row>
    <row r="46" spans="2:19" x14ac:dyDescent="0.3">
      <c r="B46" s="863">
        <v>41</v>
      </c>
      <c r="C46" s="867" t="s">
        <v>1927</v>
      </c>
      <c r="D46" s="938">
        <v>101.85</v>
      </c>
      <c r="E46" s="938">
        <v>0</v>
      </c>
      <c r="F46" s="938"/>
      <c r="G46" s="938">
        <v>2.4700000000000002</v>
      </c>
      <c r="H46" s="938">
        <v>0.03</v>
      </c>
      <c r="I46" s="938">
        <v>-1.54</v>
      </c>
      <c r="J46" s="938">
        <v>-0.05</v>
      </c>
      <c r="K46" s="938">
        <v>-0.01</v>
      </c>
      <c r="L46" s="863"/>
      <c r="M46" s="863"/>
      <c r="N46" s="863"/>
      <c r="O46" s="863">
        <v>51.35</v>
      </c>
      <c r="P46" s="863">
        <v>50.48</v>
      </c>
      <c r="Q46" s="863">
        <v>0.02</v>
      </c>
      <c r="R46" s="863">
        <v>0</v>
      </c>
      <c r="S46" s="949">
        <v>4.1343206010625462</v>
      </c>
    </row>
    <row r="47" spans="2:19" x14ac:dyDescent="0.3">
      <c r="B47" s="863">
        <v>42</v>
      </c>
      <c r="C47" s="867" t="s">
        <v>1928</v>
      </c>
      <c r="D47" s="938">
        <v>15.28</v>
      </c>
      <c r="E47" s="938">
        <v>0</v>
      </c>
      <c r="F47" s="938"/>
      <c r="G47" s="938">
        <v>1.1200000000000001</v>
      </c>
      <c r="H47" s="938">
        <v>0.01</v>
      </c>
      <c r="I47" s="938">
        <v>-0.16</v>
      </c>
      <c r="J47" s="938">
        <v>-0.03</v>
      </c>
      <c r="K47" s="938">
        <v>0</v>
      </c>
      <c r="L47" s="863"/>
      <c r="M47" s="863"/>
      <c r="N47" s="863"/>
      <c r="O47" s="863">
        <v>9.24</v>
      </c>
      <c r="P47" s="863">
        <v>5.85</v>
      </c>
      <c r="Q47" s="863">
        <v>0.19</v>
      </c>
      <c r="R47" s="863">
        <v>0</v>
      </c>
      <c r="S47" s="949">
        <v>4.3508767058063702</v>
      </c>
    </row>
    <row r="48" spans="2:19" x14ac:dyDescent="0.3">
      <c r="B48" s="863">
        <v>43</v>
      </c>
      <c r="C48" s="867" t="s">
        <v>1929</v>
      </c>
      <c r="D48" s="938">
        <v>10.78</v>
      </c>
      <c r="E48" s="938">
        <v>0</v>
      </c>
      <c r="F48" s="938"/>
      <c r="G48" s="938">
        <v>1.31</v>
      </c>
      <c r="H48" s="938">
        <v>7.0000000000000007E-2</v>
      </c>
      <c r="I48" s="938">
        <v>-0.12</v>
      </c>
      <c r="J48" s="938">
        <v>-0.04</v>
      </c>
      <c r="K48" s="938">
        <v>-0.02</v>
      </c>
      <c r="L48" s="863"/>
      <c r="M48" s="863"/>
      <c r="N48" s="863"/>
      <c r="O48" s="863">
        <v>6.04</v>
      </c>
      <c r="P48" s="863">
        <v>4.3</v>
      </c>
      <c r="Q48" s="863">
        <v>0.44</v>
      </c>
      <c r="R48" s="863">
        <v>0</v>
      </c>
      <c r="S48" s="949">
        <v>4.1182436828469617</v>
      </c>
    </row>
    <row r="49" spans="1:19" x14ac:dyDescent="0.3">
      <c r="B49" s="863">
        <v>44</v>
      </c>
      <c r="C49" s="865" t="s">
        <v>1930</v>
      </c>
      <c r="D49" s="935">
        <v>154.32</v>
      </c>
      <c r="E49" s="935">
        <v>52.79</v>
      </c>
      <c r="F49" s="935"/>
      <c r="G49" s="935">
        <v>7.03</v>
      </c>
      <c r="H49" s="935">
        <v>0.19</v>
      </c>
      <c r="I49" s="935">
        <v>-1.06</v>
      </c>
      <c r="J49" s="935">
        <v>-0.17</v>
      </c>
      <c r="K49" s="935">
        <v>-0.05</v>
      </c>
      <c r="L49" s="863"/>
      <c r="M49" s="863"/>
      <c r="N49" s="863"/>
      <c r="O49" s="863">
        <v>82.42</v>
      </c>
      <c r="P49" s="863">
        <v>68.8</v>
      </c>
      <c r="Q49" s="863">
        <v>3.1</v>
      </c>
      <c r="R49" s="863">
        <v>0</v>
      </c>
      <c r="S49" s="949">
        <v>3.8450918328593215</v>
      </c>
    </row>
    <row r="50" spans="1:19" x14ac:dyDescent="0.3">
      <c r="B50" s="863">
        <v>45</v>
      </c>
      <c r="C50" s="865" t="s">
        <v>1931</v>
      </c>
      <c r="D50" s="935">
        <v>25.939999999999998</v>
      </c>
      <c r="E50" s="935">
        <v>0</v>
      </c>
      <c r="F50" s="935"/>
      <c r="G50" s="935">
        <v>10.390000000000002</v>
      </c>
      <c r="H50" s="935">
        <v>0</v>
      </c>
      <c r="I50" s="935">
        <v>-0.67</v>
      </c>
      <c r="J50" s="935">
        <v>-0.61</v>
      </c>
      <c r="K50" s="935">
        <v>0</v>
      </c>
      <c r="L50" s="863"/>
      <c r="M50" s="863"/>
      <c r="N50" s="863"/>
      <c r="O50" s="863">
        <v>3.26</v>
      </c>
      <c r="P50" s="863">
        <v>16.22</v>
      </c>
      <c r="Q50" s="863">
        <v>0</v>
      </c>
      <c r="R50" s="863">
        <v>6.46</v>
      </c>
      <c r="S50" s="949">
        <v>9.0915679467348198</v>
      </c>
    </row>
    <row r="51" spans="1:19" x14ac:dyDescent="0.3">
      <c r="B51" s="863">
        <v>46</v>
      </c>
      <c r="C51" s="867" t="s">
        <v>1932</v>
      </c>
      <c r="D51" s="938">
        <v>13.28</v>
      </c>
      <c r="E51" s="938">
        <v>0</v>
      </c>
      <c r="F51" s="938"/>
      <c r="G51" s="938">
        <v>8.08</v>
      </c>
      <c r="H51" s="938">
        <v>0</v>
      </c>
      <c r="I51" s="938">
        <v>-0.6</v>
      </c>
      <c r="J51" s="938">
        <v>-0.56999999999999995</v>
      </c>
      <c r="K51" s="938">
        <v>0</v>
      </c>
      <c r="L51" s="863"/>
      <c r="M51" s="863"/>
      <c r="N51" s="863"/>
      <c r="O51" s="863">
        <v>1.36</v>
      </c>
      <c r="P51" s="863">
        <v>5.46</v>
      </c>
      <c r="Q51" s="863">
        <v>0</v>
      </c>
      <c r="R51" s="863">
        <v>6.46</v>
      </c>
      <c r="S51" s="949">
        <v>12.131187847268878</v>
      </c>
    </row>
    <row r="52" spans="1:19" x14ac:dyDescent="0.3">
      <c r="B52" s="863">
        <v>47</v>
      </c>
      <c r="C52" s="867" t="s">
        <v>1933</v>
      </c>
      <c r="D52" s="938">
        <v>0.72</v>
      </c>
      <c r="E52" s="938">
        <v>0</v>
      </c>
      <c r="F52" s="938"/>
      <c r="G52" s="938">
        <v>0.25</v>
      </c>
      <c r="H52" s="938">
        <v>0</v>
      </c>
      <c r="I52" s="938">
        <v>-0.01</v>
      </c>
      <c r="J52" s="938">
        <v>-0.01</v>
      </c>
      <c r="K52" s="938">
        <v>0</v>
      </c>
      <c r="L52" s="863"/>
      <c r="M52" s="863"/>
      <c r="N52" s="863"/>
      <c r="O52" s="863">
        <v>0.15</v>
      </c>
      <c r="P52" s="863">
        <v>0.56999999999999995</v>
      </c>
      <c r="Q52" s="863">
        <v>0</v>
      </c>
      <c r="R52" s="863">
        <v>0</v>
      </c>
      <c r="S52" s="949">
        <v>4.8778403068205911</v>
      </c>
    </row>
    <row r="53" spans="1:19" x14ac:dyDescent="0.3">
      <c r="B53" s="863">
        <v>48</v>
      </c>
      <c r="C53" s="867" t="s">
        <v>1934</v>
      </c>
      <c r="D53" s="938">
        <v>2.6</v>
      </c>
      <c r="E53" s="938">
        <v>0</v>
      </c>
      <c r="F53" s="938"/>
      <c r="G53" s="938">
        <v>0.21</v>
      </c>
      <c r="H53" s="938">
        <v>0</v>
      </c>
      <c r="I53" s="938">
        <v>-0.02</v>
      </c>
      <c r="J53" s="938">
        <v>0</v>
      </c>
      <c r="K53" s="938">
        <v>0</v>
      </c>
      <c r="L53" s="863"/>
      <c r="M53" s="863"/>
      <c r="N53" s="863"/>
      <c r="O53" s="863">
        <v>0.21</v>
      </c>
      <c r="P53" s="863">
        <v>2.39</v>
      </c>
      <c r="Q53" s="863">
        <v>0</v>
      </c>
      <c r="R53" s="863">
        <v>0</v>
      </c>
      <c r="S53" s="949">
        <v>5.4751645255454005</v>
      </c>
    </row>
    <row r="54" spans="1:19" x14ac:dyDescent="0.3">
      <c r="B54" s="863">
        <v>49</v>
      </c>
      <c r="C54" s="867" t="s">
        <v>1935</v>
      </c>
      <c r="D54" s="938">
        <v>9.19</v>
      </c>
      <c r="E54" s="938">
        <v>0</v>
      </c>
      <c r="F54" s="938"/>
      <c r="G54" s="938">
        <v>1.8</v>
      </c>
      <c r="H54" s="938">
        <v>0</v>
      </c>
      <c r="I54" s="938">
        <v>-0.04</v>
      </c>
      <c r="J54" s="938">
        <v>-0.03</v>
      </c>
      <c r="K54" s="938">
        <v>0</v>
      </c>
      <c r="L54" s="863"/>
      <c r="M54" s="863"/>
      <c r="N54" s="863"/>
      <c r="O54" s="863">
        <v>1.42</v>
      </c>
      <c r="P54" s="863">
        <v>7.77</v>
      </c>
      <c r="Q54" s="863">
        <v>0</v>
      </c>
      <c r="R54" s="863">
        <v>0</v>
      </c>
      <c r="S54" s="949">
        <v>6.1387977482899139</v>
      </c>
    </row>
    <row r="55" spans="1:19" x14ac:dyDescent="0.3">
      <c r="B55" s="863">
        <v>50</v>
      </c>
      <c r="C55" s="867" t="s">
        <v>1936</v>
      </c>
      <c r="D55" s="938">
        <v>0.15</v>
      </c>
      <c r="E55" s="938">
        <v>0</v>
      </c>
      <c r="F55" s="938"/>
      <c r="G55" s="938">
        <v>0.05</v>
      </c>
      <c r="H55" s="938">
        <v>0</v>
      </c>
      <c r="I55" s="938">
        <v>0</v>
      </c>
      <c r="J55" s="938">
        <v>0</v>
      </c>
      <c r="K55" s="938">
        <v>0</v>
      </c>
      <c r="L55" s="863"/>
      <c r="M55" s="863"/>
      <c r="N55" s="863"/>
      <c r="O55" s="863">
        <v>0.12</v>
      </c>
      <c r="P55" s="863">
        <v>0.03</v>
      </c>
      <c r="Q55" s="863">
        <v>0</v>
      </c>
      <c r="R55" s="863">
        <v>0</v>
      </c>
      <c r="S55" s="949">
        <v>3.7892249415037833</v>
      </c>
    </row>
    <row r="56" spans="1:19" s="868" customFormat="1" x14ac:dyDescent="0.3">
      <c r="B56" s="863">
        <v>51</v>
      </c>
      <c r="C56" s="869" t="s">
        <v>1937</v>
      </c>
      <c r="D56" s="939">
        <v>15.33</v>
      </c>
      <c r="E56" s="939">
        <v>0</v>
      </c>
      <c r="F56" s="939"/>
      <c r="G56" s="939">
        <v>2.8</v>
      </c>
      <c r="H56" s="939">
        <v>0.43</v>
      </c>
      <c r="I56" s="939">
        <v>-0.22</v>
      </c>
      <c r="J56" s="939">
        <v>-0.11</v>
      </c>
      <c r="K56" s="939">
        <v>-0.05</v>
      </c>
      <c r="L56" s="940"/>
      <c r="M56" s="940"/>
      <c r="N56" s="940"/>
      <c r="O56" s="940">
        <v>9.4</v>
      </c>
      <c r="P56" s="940">
        <v>5.33</v>
      </c>
      <c r="Q56" s="941">
        <v>0.6</v>
      </c>
      <c r="R56" s="941">
        <v>0</v>
      </c>
      <c r="S56" s="950">
        <v>4.456597797735232</v>
      </c>
    </row>
    <row r="57" spans="1:19" x14ac:dyDescent="0.3">
      <c r="A57" s="870"/>
      <c r="B57" s="863">
        <v>52</v>
      </c>
      <c r="C57" s="865" t="s">
        <v>1938</v>
      </c>
      <c r="D57" s="935">
        <v>753.86</v>
      </c>
      <c r="E57" s="935">
        <v>0</v>
      </c>
      <c r="F57" s="935"/>
      <c r="G57" s="935">
        <v>26.39</v>
      </c>
      <c r="H57" s="935">
        <v>2.04</v>
      </c>
      <c r="I57" s="935">
        <v>-3.64</v>
      </c>
      <c r="J57" s="935">
        <v>-0.22</v>
      </c>
      <c r="K57" s="935">
        <v>-0.73</v>
      </c>
      <c r="L57" s="863"/>
      <c r="M57" s="863"/>
      <c r="N57" s="863"/>
      <c r="O57" s="863">
        <v>234.39</v>
      </c>
      <c r="P57" s="863">
        <v>411.86</v>
      </c>
      <c r="Q57" s="863">
        <v>89.39</v>
      </c>
      <c r="R57" s="863">
        <v>18.22</v>
      </c>
      <c r="S57" s="949">
        <v>6.2206937491759504</v>
      </c>
    </row>
    <row r="58" spans="1:19" s="868" customFormat="1" x14ac:dyDescent="0.3">
      <c r="A58" s="870"/>
      <c r="B58" s="863">
        <v>53</v>
      </c>
      <c r="C58" s="871" t="s">
        <v>1939</v>
      </c>
      <c r="D58" s="942">
        <v>471.6</v>
      </c>
      <c r="E58" s="942">
        <v>0</v>
      </c>
      <c r="F58" s="942"/>
      <c r="G58" s="942">
        <v>44.79</v>
      </c>
      <c r="H58" s="942">
        <v>0.08</v>
      </c>
      <c r="I58" s="942">
        <v>-4.5</v>
      </c>
      <c r="J58" s="942">
        <v>-2.34</v>
      </c>
      <c r="K58" s="942">
        <v>-0.02</v>
      </c>
      <c r="L58" s="943"/>
      <c r="M58" s="943"/>
      <c r="N58" s="944"/>
      <c r="O58" s="945">
        <v>133.81</v>
      </c>
      <c r="P58" s="945">
        <v>261.07</v>
      </c>
      <c r="Q58" s="945">
        <v>75.149999999999991</v>
      </c>
      <c r="R58" s="945">
        <v>1.57</v>
      </c>
      <c r="S58" s="951">
        <v>6.1885379580000004</v>
      </c>
    </row>
    <row r="59" spans="1:19" s="868" customFormat="1" x14ac:dyDescent="0.3">
      <c r="B59" s="863">
        <v>54</v>
      </c>
      <c r="C59" s="869" t="s">
        <v>1940</v>
      </c>
      <c r="D59" s="946">
        <v>111.44</v>
      </c>
      <c r="E59" s="946">
        <v>0</v>
      </c>
      <c r="F59" s="946"/>
      <c r="G59" s="946">
        <v>5.92</v>
      </c>
      <c r="H59" s="946">
        <v>0</v>
      </c>
      <c r="I59" s="946">
        <v>-0.6</v>
      </c>
      <c r="J59" s="946">
        <v>-0.02</v>
      </c>
      <c r="K59" s="946">
        <v>0</v>
      </c>
      <c r="L59" s="947"/>
      <c r="M59" s="947"/>
      <c r="N59" s="947"/>
      <c r="O59" s="941">
        <v>27.96</v>
      </c>
      <c r="P59" s="941">
        <v>82.89</v>
      </c>
      <c r="Q59" s="941">
        <v>0.56999999999999995</v>
      </c>
      <c r="R59" s="941">
        <v>0.02</v>
      </c>
      <c r="S59" s="950">
        <v>6.15</v>
      </c>
    </row>
    <row r="60" spans="1:19" s="868" customFormat="1" x14ac:dyDescent="0.3">
      <c r="B60" s="863">
        <v>55</v>
      </c>
      <c r="C60" s="872" t="s">
        <v>1941</v>
      </c>
      <c r="D60" s="946">
        <v>360.16</v>
      </c>
      <c r="E60" s="946">
        <v>0</v>
      </c>
      <c r="F60" s="946"/>
      <c r="G60" s="946">
        <v>38.869999999999997</v>
      </c>
      <c r="H60" s="946">
        <v>0.08</v>
      </c>
      <c r="I60" s="946">
        <v>-3.9</v>
      </c>
      <c r="J60" s="946">
        <v>-2.3199999999999998</v>
      </c>
      <c r="K60" s="946">
        <v>-0.02</v>
      </c>
      <c r="L60" s="947"/>
      <c r="M60" s="947"/>
      <c r="N60" s="947"/>
      <c r="O60" s="941">
        <v>105.85</v>
      </c>
      <c r="P60" s="941">
        <v>178.18</v>
      </c>
      <c r="Q60" s="941">
        <v>74.58</v>
      </c>
      <c r="R60" s="941">
        <v>1.55</v>
      </c>
      <c r="S60" s="950">
        <v>6.2</v>
      </c>
    </row>
    <row r="61" spans="1:19" x14ac:dyDescent="0.3">
      <c r="B61" s="863">
        <v>56</v>
      </c>
      <c r="C61" s="873" t="s">
        <v>754</v>
      </c>
      <c r="D61" s="935">
        <v>1981.0500000000002</v>
      </c>
      <c r="E61" s="935">
        <v>130.13</v>
      </c>
      <c r="F61" s="935"/>
      <c r="G61" s="935">
        <v>141.49</v>
      </c>
      <c r="H61" s="935">
        <v>3.91</v>
      </c>
      <c r="I61" s="935">
        <v>-14.61</v>
      </c>
      <c r="J61" s="935">
        <v>-4.6500000000000004</v>
      </c>
      <c r="K61" s="935">
        <v>-1.1299999999999999</v>
      </c>
      <c r="L61" s="863"/>
      <c r="M61" s="863"/>
      <c r="N61" s="863"/>
      <c r="O61" s="863">
        <v>624.5</v>
      </c>
      <c r="P61" s="863">
        <v>1145.3599999999999</v>
      </c>
      <c r="Q61" s="863">
        <v>184.94</v>
      </c>
      <c r="R61" s="863">
        <v>26.25</v>
      </c>
      <c r="S61" s="949">
        <v>5.8853976369999996</v>
      </c>
    </row>
    <row r="62" spans="1:19" x14ac:dyDescent="0.3">
      <c r="C62" s="874" t="s">
        <v>1942</v>
      </c>
      <c r="D62" s="875"/>
      <c r="E62" s="875"/>
      <c r="F62" s="875"/>
      <c r="G62" s="875"/>
      <c r="H62" s="875"/>
      <c r="I62" s="875"/>
      <c r="J62" s="875"/>
      <c r="K62" s="875"/>
    </row>
    <row r="63" spans="1:19" x14ac:dyDescent="0.3">
      <c r="C63" s="876"/>
      <c r="D63" s="876"/>
      <c r="E63" s="876"/>
      <c r="F63" s="876"/>
      <c r="G63" s="876"/>
      <c r="H63" s="876"/>
      <c r="I63" s="876"/>
      <c r="J63" s="876"/>
      <c r="K63" s="876"/>
    </row>
    <row r="64" spans="1:19" ht="11.5" customHeight="1" x14ac:dyDescent="0.3">
      <c r="C64" s="877" t="s">
        <v>1943</v>
      </c>
      <c r="D64" s="878"/>
      <c r="E64" s="878"/>
      <c r="F64" s="878"/>
      <c r="G64" s="878"/>
      <c r="H64" s="878"/>
      <c r="I64" s="878"/>
      <c r="J64" s="878"/>
      <c r="K64" s="878"/>
    </row>
    <row r="65" spans="3:3" ht="117" x14ac:dyDescent="0.3">
      <c r="C65" s="879" t="s">
        <v>1944</v>
      </c>
    </row>
    <row r="67" spans="3:3" x14ac:dyDescent="0.3">
      <c r="C67" s="953" t="s">
        <v>2051</v>
      </c>
    </row>
    <row r="68" spans="3:3" ht="26" x14ac:dyDescent="0.3">
      <c r="C68" s="954" t="s">
        <v>2052</v>
      </c>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2865-570C-4409-B639-81EC354DBCE5}">
  <sheetPr codeName="Sheet24"/>
  <dimension ref="B1:X17"/>
  <sheetViews>
    <sheetView topLeftCell="C1" zoomScale="90" zoomScaleNormal="90" workbookViewId="0">
      <selection activeCell="R27" sqref="R27"/>
    </sheetView>
  </sheetViews>
  <sheetFormatPr defaultColWidth="8.81640625" defaultRowHeight="14.5" x14ac:dyDescent="0.35"/>
  <cols>
    <col min="1" max="1" width="8.81640625" style="830"/>
    <col min="2" max="2" width="3" style="830" bestFit="1" customWidth="1"/>
    <col min="3" max="3" width="84.453125" style="830" bestFit="1" customWidth="1"/>
    <col min="4" max="5" width="8.81640625" style="830"/>
    <col min="6" max="6" width="9.54296875" style="830" customWidth="1"/>
    <col min="7" max="8" width="8.81640625" style="830"/>
    <col min="9" max="9" width="10.453125" style="830" customWidth="1"/>
    <col min="10" max="18" width="8.81640625" style="830"/>
    <col min="19" max="19" width="27.453125" style="830" bestFit="1" customWidth="1"/>
    <col min="20" max="16384" width="8.81640625" style="830"/>
  </cols>
  <sheetData>
    <row r="1" spans="2:24" s="852" customFormat="1" ht="13" x14ac:dyDescent="0.3">
      <c r="D1" s="876"/>
      <c r="E1" s="876"/>
    </row>
    <row r="2" spans="2:24" s="852" customFormat="1" x14ac:dyDescent="0.35">
      <c r="C2" s="853" t="s">
        <v>1797</v>
      </c>
      <c r="D2" s="878"/>
      <c r="E2" s="876"/>
      <c r="F2" s="876"/>
      <c r="G2" s="876"/>
      <c r="H2" s="876"/>
      <c r="I2" s="876"/>
      <c r="J2" s="876"/>
      <c r="K2" s="876"/>
      <c r="L2" s="876"/>
      <c r="M2" s="876"/>
      <c r="N2" s="876"/>
      <c r="O2" s="876"/>
      <c r="P2" s="876"/>
      <c r="Q2" s="876"/>
      <c r="R2" s="876"/>
      <c r="S2" s="876"/>
      <c r="T2" s="876"/>
      <c r="U2" s="876"/>
      <c r="V2" s="876"/>
      <c r="W2" s="876"/>
      <c r="X2" s="876"/>
    </row>
    <row r="3" spans="2:24" s="852" customFormat="1" x14ac:dyDescent="0.35">
      <c r="C3" s="853"/>
      <c r="D3" s="878"/>
      <c r="E3" s="876"/>
      <c r="F3" s="876"/>
      <c r="G3" s="876"/>
      <c r="H3" s="876"/>
      <c r="I3" s="876"/>
      <c r="J3" s="876"/>
      <c r="K3" s="876"/>
      <c r="L3" s="876"/>
      <c r="M3" s="876"/>
      <c r="N3" s="876"/>
      <c r="O3" s="876"/>
      <c r="P3" s="876"/>
      <c r="Q3" s="876"/>
      <c r="R3" s="876"/>
      <c r="S3" s="876"/>
      <c r="T3" s="876"/>
      <c r="U3" s="876"/>
      <c r="V3" s="876"/>
      <c r="W3" s="876"/>
      <c r="X3" s="876"/>
    </row>
    <row r="4" spans="2:24" s="852" customFormat="1" ht="13" x14ac:dyDescent="0.3">
      <c r="D4" s="855" t="s">
        <v>7</v>
      </c>
      <c r="E4" s="855" t="s">
        <v>8</v>
      </c>
      <c r="F4" s="855" t="s">
        <v>9</v>
      </c>
      <c r="G4" s="855" t="s">
        <v>46</v>
      </c>
      <c r="H4" s="855" t="s">
        <v>47</v>
      </c>
      <c r="I4" s="855" t="s">
        <v>156</v>
      </c>
      <c r="J4" s="855" t="s">
        <v>157</v>
      </c>
      <c r="K4" s="855" t="s">
        <v>158</v>
      </c>
      <c r="L4" s="855" t="s">
        <v>159</v>
      </c>
      <c r="M4" s="855" t="s">
        <v>160</v>
      </c>
      <c r="N4" s="855" t="s">
        <v>161</v>
      </c>
      <c r="O4" s="855" t="s">
        <v>162</v>
      </c>
      <c r="P4" s="855" t="s">
        <v>163</v>
      </c>
      <c r="Q4" s="855" t="s">
        <v>758</v>
      </c>
      <c r="R4" s="855" t="s">
        <v>759</v>
      </c>
      <c r="S4" s="855" t="s">
        <v>760</v>
      </c>
    </row>
    <row r="5" spans="2:24" s="852" customFormat="1" ht="24" customHeight="1" x14ac:dyDescent="0.3">
      <c r="C5" s="858" t="s">
        <v>1945</v>
      </c>
      <c r="D5" s="1383" t="s">
        <v>1946</v>
      </c>
      <c r="E5" s="1384"/>
      <c r="F5" s="1384"/>
      <c r="G5" s="1384"/>
      <c r="H5" s="1384"/>
      <c r="I5" s="1384"/>
      <c r="J5" s="1384"/>
      <c r="K5" s="1384"/>
      <c r="L5" s="1384"/>
      <c r="M5" s="1384"/>
      <c r="N5" s="1384"/>
      <c r="O5" s="1384"/>
      <c r="P5" s="1384"/>
      <c r="Q5" s="1384"/>
      <c r="R5" s="1384"/>
      <c r="S5" s="1385"/>
      <c r="T5" s="880"/>
    </row>
    <row r="6" spans="2:24" s="852" customFormat="1" ht="24" customHeight="1" x14ac:dyDescent="0.3">
      <c r="C6" s="860"/>
      <c r="D6" s="881"/>
      <c r="E6" s="1386" t="s">
        <v>1947</v>
      </c>
      <c r="F6" s="1387"/>
      <c r="G6" s="1387"/>
      <c r="H6" s="1387"/>
      <c r="I6" s="1387"/>
      <c r="J6" s="1387"/>
      <c r="K6" s="1386" t="s">
        <v>1948</v>
      </c>
      <c r="L6" s="1387"/>
      <c r="M6" s="1387"/>
      <c r="N6" s="1387"/>
      <c r="O6" s="1387"/>
      <c r="P6" s="1387"/>
      <c r="Q6" s="1388"/>
      <c r="R6" s="1383" t="s">
        <v>1949</v>
      </c>
      <c r="S6" s="1385"/>
      <c r="T6" s="880"/>
    </row>
    <row r="7" spans="2:24" s="852" customFormat="1" ht="43.75" customHeight="1" x14ac:dyDescent="0.3">
      <c r="C7" s="882"/>
      <c r="D7" s="883"/>
      <c r="E7" s="884" t="s">
        <v>1950</v>
      </c>
      <c r="F7" s="884" t="s">
        <v>1951</v>
      </c>
      <c r="G7" s="884" t="s">
        <v>1952</v>
      </c>
      <c r="H7" s="884" t="s">
        <v>1953</v>
      </c>
      <c r="I7" s="884" t="s">
        <v>1954</v>
      </c>
      <c r="J7" s="884" t="s">
        <v>1955</v>
      </c>
      <c r="K7" s="883" t="s">
        <v>1956</v>
      </c>
      <c r="L7" s="883" t="s">
        <v>1957</v>
      </c>
      <c r="M7" s="883" t="s">
        <v>1958</v>
      </c>
      <c r="N7" s="883" t="s">
        <v>1959</v>
      </c>
      <c r="O7" s="883" t="s">
        <v>1960</v>
      </c>
      <c r="P7" s="883" t="s">
        <v>1961</v>
      </c>
      <c r="Q7" s="883" t="s">
        <v>1962</v>
      </c>
      <c r="R7" s="885"/>
      <c r="S7" s="886" t="s">
        <v>1963</v>
      </c>
      <c r="T7" s="880"/>
    </row>
    <row r="8" spans="2:24" s="852" customFormat="1" ht="13" x14ac:dyDescent="0.3">
      <c r="B8" s="855">
        <v>1</v>
      </c>
      <c r="C8" s="887" t="s">
        <v>1964</v>
      </c>
      <c r="D8" s="883">
        <v>2430.04</v>
      </c>
      <c r="E8" s="883"/>
      <c r="F8" s="883"/>
      <c r="G8" s="883"/>
      <c r="H8" s="883"/>
      <c r="I8" s="883"/>
      <c r="J8" s="883"/>
      <c r="K8" s="883">
        <v>187.82</v>
      </c>
      <c r="L8" s="883">
        <v>232.97000000000003</v>
      </c>
      <c r="M8" s="883">
        <v>158.16999999999999</v>
      </c>
      <c r="N8" s="883">
        <v>139.85</v>
      </c>
      <c r="O8" s="883">
        <v>131.03</v>
      </c>
      <c r="P8" s="883">
        <v>36.36</v>
      </c>
      <c r="Q8" s="883">
        <v>6.92</v>
      </c>
      <c r="R8" s="883">
        <v>1536.9199999999998</v>
      </c>
      <c r="S8" s="883"/>
      <c r="T8" s="880"/>
    </row>
    <row r="9" spans="2:24" s="852" customFormat="1" ht="13" x14ac:dyDescent="0.3">
      <c r="B9" s="855">
        <v>2</v>
      </c>
      <c r="C9" s="888" t="s">
        <v>1965</v>
      </c>
      <c r="D9" s="883">
        <v>1297.19</v>
      </c>
      <c r="E9" s="883"/>
      <c r="F9" s="883"/>
      <c r="G9" s="883"/>
      <c r="H9" s="883"/>
      <c r="I9" s="883"/>
      <c r="J9" s="883"/>
      <c r="K9" s="883">
        <v>83.32</v>
      </c>
      <c r="L9" s="883">
        <v>64.040000000000006</v>
      </c>
      <c r="M9" s="883">
        <v>58.12</v>
      </c>
      <c r="N9" s="883">
        <v>24.33</v>
      </c>
      <c r="O9" s="883">
        <v>19.88</v>
      </c>
      <c r="P9" s="883">
        <v>1.1499999999999999</v>
      </c>
      <c r="Q9" s="883">
        <v>0.27</v>
      </c>
      <c r="R9" s="883">
        <v>1046.08</v>
      </c>
      <c r="S9" s="883"/>
      <c r="T9" s="880"/>
    </row>
    <row r="10" spans="2:24" s="852" customFormat="1" ht="13" x14ac:dyDescent="0.3">
      <c r="B10" s="855">
        <v>3</v>
      </c>
      <c r="C10" s="888" t="s">
        <v>1966</v>
      </c>
      <c r="D10" s="883">
        <v>1132.8499999999999</v>
      </c>
      <c r="E10" s="883"/>
      <c r="F10" s="883"/>
      <c r="G10" s="883"/>
      <c r="H10" s="883"/>
      <c r="I10" s="883"/>
      <c r="J10" s="883"/>
      <c r="K10" s="883">
        <v>104.5</v>
      </c>
      <c r="L10" s="883">
        <v>168.93</v>
      </c>
      <c r="M10" s="883">
        <v>100.05</v>
      </c>
      <c r="N10" s="883">
        <v>115.52</v>
      </c>
      <c r="O10" s="883">
        <v>111.15</v>
      </c>
      <c r="P10" s="883">
        <v>35.21</v>
      </c>
      <c r="Q10" s="883">
        <v>6.65</v>
      </c>
      <c r="R10" s="883">
        <v>490.83999999999992</v>
      </c>
      <c r="S10" s="883"/>
      <c r="T10" s="880"/>
    </row>
    <row r="11" spans="2:24" s="852" customFormat="1" ht="13" x14ac:dyDescent="0.3">
      <c r="B11" s="855">
        <v>4</v>
      </c>
      <c r="C11" s="888" t="s">
        <v>1967</v>
      </c>
      <c r="D11" s="883"/>
      <c r="E11" s="883"/>
      <c r="F11" s="883"/>
      <c r="G11" s="883"/>
      <c r="H11" s="883"/>
      <c r="I11" s="883"/>
      <c r="J11" s="883"/>
      <c r="K11" s="883"/>
      <c r="L11" s="883"/>
      <c r="M11" s="883"/>
      <c r="N11" s="883"/>
      <c r="O11" s="883"/>
      <c r="P11" s="883"/>
      <c r="Q11" s="883"/>
      <c r="R11" s="883"/>
      <c r="S11" s="883"/>
      <c r="T11" s="880"/>
    </row>
    <row r="12" spans="2:24" s="852" customFormat="1" ht="13" x14ac:dyDescent="0.3">
      <c r="B12" s="855">
        <v>5</v>
      </c>
      <c r="C12" s="889" t="s">
        <v>1968</v>
      </c>
      <c r="D12" s="890"/>
      <c r="E12" s="890"/>
      <c r="F12" s="890"/>
      <c r="G12" s="890"/>
      <c r="H12" s="890"/>
      <c r="I12" s="890"/>
      <c r="J12" s="890"/>
      <c r="K12" s="890"/>
      <c r="L12" s="890"/>
      <c r="M12" s="890"/>
      <c r="N12" s="890"/>
      <c r="O12" s="890"/>
      <c r="P12" s="890"/>
      <c r="Q12" s="890"/>
      <c r="R12" s="890"/>
      <c r="S12" s="890"/>
      <c r="T12" s="880"/>
    </row>
    <row r="13" spans="2:24" s="852" customFormat="1" ht="13" x14ac:dyDescent="0.3">
      <c r="B13" s="855">
        <v>6</v>
      </c>
      <c r="C13" s="887" t="s">
        <v>1969</v>
      </c>
      <c r="D13" s="883">
        <v>35.86</v>
      </c>
      <c r="E13" s="883"/>
      <c r="F13" s="883"/>
      <c r="G13" s="883"/>
      <c r="H13" s="883"/>
      <c r="I13" s="883"/>
      <c r="J13" s="883"/>
      <c r="K13" s="883">
        <v>0.39</v>
      </c>
      <c r="L13" s="883">
        <v>0.32</v>
      </c>
      <c r="M13" s="883">
        <v>0.06</v>
      </c>
      <c r="N13" s="883">
        <v>0.18</v>
      </c>
      <c r="O13" s="883">
        <v>0.41</v>
      </c>
      <c r="P13" s="883">
        <v>0.23</v>
      </c>
      <c r="Q13" s="883">
        <v>0</v>
      </c>
      <c r="R13" s="883">
        <v>34.269999999999996</v>
      </c>
      <c r="S13" s="883"/>
    </row>
    <row r="14" spans="2:24" x14ac:dyDescent="0.35">
      <c r="B14" s="855">
        <v>7</v>
      </c>
      <c r="C14" s="888" t="s">
        <v>1965</v>
      </c>
      <c r="D14" s="883">
        <v>31.27</v>
      </c>
      <c r="E14" s="883"/>
      <c r="F14" s="883"/>
      <c r="G14" s="883"/>
      <c r="H14" s="883"/>
      <c r="I14" s="883"/>
      <c r="J14" s="883"/>
      <c r="K14" s="883">
        <v>0</v>
      </c>
      <c r="L14" s="883">
        <v>0</v>
      </c>
      <c r="M14" s="883">
        <v>0</v>
      </c>
      <c r="N14" s="883">
        <v>0</v>
      </c>
      <c r="O14" s="883">
        <v>0</v>
      </c>
      <c r="P14" s="883">
        <v>0</v>
      </c>
      <c r="Q14" s="883">
        <v>0</v>
      </c>
      <c r="R14" s="883">
        <v>31.27</v>
      </c>
      <c r="S14" s="883"/>
    </row>
    <row r="15" spans="2:24" x14ac:dyDescent="0.35">
      <c r="B15" s="855">
        <v>8</v>
      </c>
      <c r="C15" s="888" t="s">
        <v>1966</v>
      </c>
      <c r="D15" s="883">
        <v>4.59</v>
      </c>
      <c r="E15" s="883"/>
      <c r="F15" s="883"/>
      <c r="G15" s="883"/>
      <c r="H15" s="883"/>
      <c r="I15" s="883"/>
      <c r="J15" s="883"/>
      <c r="K15" s="883">
        <v>0.39</v>
      </c>
      <c r="L15" s="883">
        <v>0.32</v>
      </c>
      <c r="M15" s="883">
        <v>0.06</v>
      </c>
      <c r="N15" s="883">
        <v>0.18</v>
      </c>
      <c r="O15" s="883">
        <v>0.41</v>
      </c>
      <c r="P15" s="883">
        <v>0.23</v>
      </c>
      <c r="Q15" s="883">
        <v>0</v>
      </c>
      <c r="R15" s="883">
        <v>3</v>
      </c>
      <c r="S15" s="883"/>
    </row>
    <row r="16" spans="2:24" s="852" customFormat="1" ht="13" x14ac:dyDescent="0.3">
      <c r="B16" s="855">
        <v>9</v>
      </c>
      <c r="C16" s="888" t="s">
        <v>1967</v>
      </c>
      <c r="D16" s="883"/>
      <c r="E16" s="883"/>
      <c r="F16" s="883"/>
      <c r="G16" s="883"/>
      <c r="H16" s="883"/>
      <c r="I16" s="883"/>
      <c r="J16" s="883"/>
      <c r="K16" s="883"/>
      <c r="L16" s="883"/>
      <c r="M16" s="883"/>
      <c r="N16" s="883"/>
      <c r="O16" s="883"/>
      <c r="P16" s="883"/>
      <c r="Q16" s="883"/>
      <c r="R16" s="883"/>
      <c r="S16" s="883"/>
      <c r="T16" s="880"/>
    </row>
    <row r="17" spans="2:20" s="852" customFormat="1" ht="13" x14ac:dyDescent="0.3">
      <c r="B17" s="855">
        <v>10</v>
      </c>
      <c r="C17" s="889" t="s">
        <v>1968</v>
      </c>
      <c r="D17" s="890"/>
      <c r="E17" s="890"/>
      <c r="F17" s="890"/>
      <c r="G17" s="890"/>
      <c r="H17" s="890"/>
      <c r="I17" s="890"/>
      <c r="J17" s="890"/>
      <c r="K17" s="890"/>
      <c r="L17" s="890"/>
      <c r="M17" s="890"/>
      <c r="N17" s="890"/>
      <c r="O17" s="890"/>
      <c r="P17" s="890"/>
      <c r="Q17" s="890"/>
      <c r="R17" s="890"/>
      <c r="S17" s="890"/>
      <c r="T17" s="880"/>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B741-A0DC-4AEF-94A4-79CAD815C122}">
  <sheetPr codeName="Sheet25"/>
  <dimension ref="B2:I112"/>
  <sheetViews>
    <sheetView zoomScaleNormal="100" workbookViewId="0">
      <selection activeCell="A3" sqref="A3"/>
    </sheetView>
  </sheetViews>
  <sheetFormatPr defaultColWidth="22.453125" defaultRowHeight="14.5" x14ac:dyDescent="0.35"/>
  <cols>
    <col min="1" max="1" width="22.453125" style="830"/>
    <col min="2" max="2" width="3.453125" style="830" bestFit="1" customWidth="1"/>
    <col min="3" max="3" width="30.81640625" style="830" customWidth="1"/>
    <col min="4" max="4" width="24.54296875" style="830" bestFit="1" customWidth="1"/>
    <col min="5" max="5" width="29.453125" style="830" customWidth="1"/>
    <col min="6" max="6" width="26.54296875" style="830" customWidth="1"/>
    <col min="7" max="7" width="22.453125" style="830"/>
    <col min="8" max="8" width="32.453125" style="830" customWidth="1"/>
    <col min="9" max="10" width="26.453125" style="830" customWidth="1"/>
    <col min="11" max="16384" width="22.453125" style="830"/>
  </cols>
  <sheetData>
    <row r="2" spans="2:9" s="870" customFormat="1" x14ac:dyDescent="0.35">
      <c r="C2" s="891" t="s">
        <v>1798</v>
      </c>
      <c r="D2" s="891"/>
    </row>
    <row r="3" spans="2:9" s="870" customFormat="1" ht="92.15" customHeight="1" x14ac:dyDescent="0.3">
      <c r="C3" s="1390" t="s">
        <v>1970</v>
      </c>
      <c r="D3" s="1391"/>
      <c r="E3" s="1391"/>
    </row>
    <row r="4" spans="2:9" s="870" customFormat="1" ht="13" x14ac:dyDescent="0.3">
      <c r="C4" s="892" t="s">
        <v>7</v>
      </c>
      <c r="D4" s="892" t="s">
        <v>8</v>
      </c>
      <c r="E4" s="892" t="s">
        <v>9</v>
      </c>
      <c r="F4" s="892" t="s">
        <v>46</v>
      </c>
      <c r="G4" s="892" t="s">
        <v>47</v>
      </c>
      <c r="H4" s="892" t="s">
        <v>156</v>
      </c>
      <c r="I4" s="892" t="s">
        <v>157</v>
      </c>
    </row>
    <row r="5" spans="2:9" s="870" customFormat="1" ht="26" x14ac:dyDescent="0.3">
      <c r="C5" s="893" t="s">
        <v>1971</v>
      </c>
      <c r="D5" s="893" t="s">
        <v>1972</v>
      </c>
      <c r="E5" s="893" t="s">
        <v>1973</v>
      </c>
      <c r="F5" s="893" t="s">
        <v>1974</v>
      </c>
      <c r="G5" s="893" t="s">
        <v>1975</v>
      </c>
      <c r="H5" s="893" t="s">
        <v>1976</v>
      </c>
      <c r="I5" s="893" t="s">
        <v>1977</v>
      </c>
    </row>
    <row r="6" spans="2:9" s="870" customFormat="1" ht="13" x14ac:dyDescent="0.3">
      <c r="B6" s="894">
        <v>1</v>
      </c>
      <c r="C6" s="895" t="s">
        <v>1978</v>
      </c>
      <c r="D6" s="1392" t="s">
        <v>1979</v>
      </c>
      <c r="E6" s="896"/>
      <c r="F6" s="896"/>
      <c r="G6" s="897"/>
      <c r="H6" s="897"/>
      <c r="I6" s="897"/>
    </row>
    <row r="7" spans="2:9" s="870" customFormat="1" ht="13" x14ac:dyDescent="0.3">
      <c r="B7" s="894">
        <v>2</v>
      </c>
      <c r="C7" s="895" t="s">
        <v>1980</v>
      </c>
      <c r="D7" s="1393"/>
      <c r="E7" s="896"/>
      <c r="F7" s="896"/>
      <c r="G7" s="897"/>
      <c r="H7" s="897"/>
      <c r="I7" s="897"/>
    </row>
    <row r="8" spans="2:9" s="870" customFormat="1" ht="13" x14ac:dyDescent="0.3">
      <c r="B8" s="894">
        <v>3</v>
      </c>
      <c r="C8" s="895" t="s">
        <v>1981</v>
      </c>
      <c r="D8" s="1393"/>
      <c r="E8" s="896"/>
      <c r="F8" s="896"/>
      <c r="G8" s="896"/>
      <c r="H8" s="897"/>
      <c r="I8" s="897"/>
    </row>
    <row r="9" spans="2:9" s="870" customFormat="1" ht="13" x14ac:dyDescent="0.3">
      <c r="B9" s="894">
        <v>4</v>
      </c>
      <c r="C9" s="898" t="s">
        <v>1982</v>
      </c>
      <c r="D9" s="1393"/>
      <c r="E9" s="896"/>
      <c r="F9" s="896"/>
      <c r="G9" s="896"/>
      <c r="H9" s="897"/>
      <c r="I9" s="897"/>
    </row>
    <row r="10" spans="2:9" s="395" customFormat="1" ht="13" x14ac:dyDescent="0.3">
      <c r="B10" s="894">
        <v>5</v>
      </c>
      <c r="C10" s="899" t="s">
        <v>1983</v>
      </c>
      <c r="D10" s="1393"/>
      <c r="E10" s="900"/>
      <c r="F10" s="900"/>
      <c r="G10" s="900"/>
      <c r="H10" s="901"/>
      <c r="I10" s="901"/>
    </row>
    <row r="11" spans="2:9" s="870" customFormat="1" ht="13" x14ac:dyDescent="0.3">
      <c r="B11" s="894">
        <v>6</v>
      </c>
      <c r="C11" s="898" t="s">
        <v>1984</v>
      </c>
      <c r="D11" s="1393"/>
      <c r="E11" s="898"/>
      <c r="F11" s="898"/>
      <c r="G11" s="898"/>
      <c r="H11" s="897"/>
      <c r="I11" s="897"/>
    </row>
    <row r="12" spans="2:9" s="870" customFormat="1" ht="26" x14ac:dyDescent="0.3">
      <c r="B12" s="894">
        <v>7</v>
      </c>
      <c r="C12" s="898" t="s">
        <v>1985</v>
      </c>
      <c r="D12" s="1393"/>
      <c r="E12" s="897"/>
      <c r="F12" s="897"/>
      <c r="G12" s="897"/>
      <c r="H12" s="897"/>
      <c r="I12" s="897"/>
    </row>
    <row r="13" spans="2:9" s="870" customFormat="1" ht="13" x14ac:dyDescent="0.3">
      <c r="B13" s="894">
        <v>8</v>
      </c>
      <c r="C13" s="898" t="s">
        <v>1986</v>
      </c>
      <c r="D13" s="1393"/>
      <c r="E13" s="897"/>
      <c r="F13" s="897"/>
      <c r="G13" s="897"/>
      <c r="H13" s="897"/>
      <c r="I13" s="897"/>
    </row>
    <row r="14" spans="2:9" s="870" customFormat="1" ht="45" customHeight="1" x14ac:dyDescent="0.3">
      <c r="B14" s="902">
        <v>9</v>
      </c>
      <c r="C14" s="898" t="s">
        <v>1987</v>
      </c>
      <c r="D14" s="1394"/>
      <c r="E14" s="897"/>
      <c r="F14" s="897"/>
      <c r="G14" s="897"/>
      <c r="H14" s="897"/>
      <c r="I14" s="897"/>
    </row>
    <row r="15" spans="2:9" x14ac:dyDescent="0.35">
      <c r="C15" s="830" t="s">
        <v>1988</v>
      </c>
    </row>
    <row r="17" spans="2:8" x14ac:dyDescent="0.35">
      <c r="C17" s="830" t="s">
        <v>1989</v>
      </c>
    </row>
    <row r="18" spans="2:8" ht="62.25" customHeight="1" x14ac:dyDescent="0.35">
      <c r="C18" s="903" t="s">
        <v>1990</v>
      </c>
      <c r="D18" s="1395" t="s">
        <v>1991</v>
      </c>
      <c r="E18" s="1396"/>
      <c r="F18" s="1273" t="s">
        <v>1992</v>
      </c>
      <c r="G18" s="831"/>
      <c r="H18" s="831"/>
    </row>
    <row r="19" spans="2:8" x14ac:dyDescent="0.35">
      <c r="C19" s="903" t="s">
        <v>1993</v>
      </c>
      <c r="D19" s="904" t="s">
        <v>1994</v>
      </c>
      <c r="E19" s="904" t="s">
        <v>1995</v>
      </c>
      <c r="F19" s="1389"/>
      <c r="G19" s="905"/>
      <c r="H19" s="905"/>
    </row>
    <row r="20" spans="2:8" x14ac:dyDescent="0.35">
      <c r="B20" s="906"/>
      <c r="C20" s="903" t="s">
        <v>1983</v>
      </c>
      <c r="D20" s="903" t="s">
        <v>1996</v>
      </c>
      <c r="E20" s="903">
        <v>301</v>
      </c>
      <c r="F20" s="1273" t="s">
        <v>1997</v>
      </c>
      <c r="G20" s="906"/>
      <c r="H20" s="906"/>
    </row>
    <row r="21" spans="2:8" x14ac:dyDescent="0.35">
      <c r="B21" s="906"/>
      <c r="C21" s="903" t="s">
        <v>1983</v>
      </c>
      <c r="D21" s="903" t="s">
        <v>1996</v>
      </c>
      <c r="E21" s="903">
        <v>3011</v>
      </c>
      <c r="F21" s="1389"/>
      <c r="G21" s="906"/>
      <c r="H21" s="906"/>
    </row>
    <row r="22" spans="2:8" x14ac:dyDescent="0.35">
      <c r="B22" s="906"/>
      <c r="C22" s="903" t="s">
        <v>1983</v>
      </c>
      <c r="D22" s="903" t="s">
        <v>1996</v>
      </c>
      <c r="E22" s="903">
        <v>3012</v>
      </c>
      <c r="F22" s="1389"/>
      <c r="G22" s="906"/>
      <c r="H22" s="906"/>
    </row>
    <row r="23" spans="2:8" x14ac:dyDescent="0.35">
      <c r="B23" s="906"/>
      <c r="C23" s="903" t="s">
        <v>1983</v>
      </c>
      <c r="D23" s="903" t="s">
        <v>1996</v>
      </c>
      <c r="E23" s="903">
        <v>3315</v>
      </c>
      <c r="F23" s="1389"/>
      <c r="G23" s="906"/>
      <c r="H23" s="906"/>
    </row>
    <row r="24" spans="2:8" x14ac:dyDescent="0.35">
      <c r="B24" s="906"/>
      <c r="C24" s="903" t="s">
        <v>1983</v>
      </c>
      <c r="D24" s="903" t="s">
        <v>1996</v>
      </c>
      <c r="E24" s="903">
        <v>50</v>
      </c>
      <c r="F24" s="1389"/>
      <c r="G24" s="906"/>
      <c r="H24" s="906"/>
    </row>
    <row r="25" spans="2:8" x14ac:dyDescent="0.35">
      <c r="B25" s="906"/>
      <c r="C25" s="903" t="s">
        <v>1983</v>
      </c>
      <c r="D25" s="903" t="s">
        <v>1996</v>
      </c>
      <c r="E25" s="903">
        <v>501</v>
      </c>
      <c r="F25" s="1389"/>
      <c r="G25" s="906"/>
      <c r="H25" s="906"/>
    </row>
    <row r="26" spans="2:8" x14ac:dyDescent="0.35">
      <c r="B26" s="906"/>
      <c r="C26" s="903" t="s">
        <v>1983</v>
      </c>
      <c r="D26" s="903" t="s">
        <v>1996</v>
      </c>
      <c r="E26" s="903">
        <v>5010</v>
      </c>
      <c r="F26" s="1389"/>
      <c r="G26" s="906"/>
      <c r="H26" s="906"/>
    </row>
    <row r="27" spans="2:8" x14ac:dyDescent="0.35">
      <c r="B27" s="906"/>
      <c r="C27" s="903" t="s">
        <v>1983</v>
      </c>
      <c r="D27" s="903" t="s">
        <v>1996</v>
      </c>
      <c r="E27" s="903">
        <v>502</v>
      </c>
      <c r="F27" s="1389"/>
      <c r="G27" s="906"/>
      <c r="H27" s="906"/>
    </row>
    <row r="28" spans="2:8" x14ac:dyDescent="0.35">
      <c r="B28" s="906"/>
      <c r="C28" s="903" t="s">
        <v>1983</v>
      </c>
      <c r="D28" s="903" t="s">
        <v>1996</v>
      </c>
      <c r="E28" s="903">
        <v>5020</v>
      </c>
      <c r="F28" s="1389"/>
      <c r="G28" s="906"/>
      <c r="H28" s="906"/>
    </row>
    <row r="29" spans="2:8" x14ac:dyDescent="0.35">
      <c r="B29" s="906"/>
      <c r="C29" s="903" t="s">
        <v>1983</v>
      </c>
      <c r="D29" s="903" t="s">
        <v>1996</v>
      </c>
      <c r="E29" s="903">
        <v>5222</v>
      </c>
      <c r="F29" s="1389"/>
      <c r="G29" s="906"/>
      <c r="H29" s="906"/>
    </row>
    <row r="30" spans="2:8" x14ac:dyDescent="0.35">
      <c r="B30" s="906"/>
      <c r="C30" s="903" t="s">
        <v>1983</v>
      </c>
      <c r="D30" s="903" t="s">
        <v>1996</v>
      </c>
      <c r="E30" s="903">
        <v>5224</v>
      </c>
      <c r="F30" s="1389"/>
      <c r="G30" s="906"/>
      <c r="H30" s="906"/>
    </row>
    <row r="31" spans="2:8" x14ac:dyDescent="0.35">
      <c r="B31" s="906"/>
      <c r="C31" s="903" t="s">
        <v>1983</v>
      </c>
      <c r="D31" s="903" t="s">
        <v>1996</v>
      </c>
      <c r="E31" s="903">
        <v>5229</v>
      </c>
      <c r="F31" s="907"/>
      <c r="G31" s="906"/>
      <c r="H31" s="906"/>
    </row>
    <row r="32" spans="2:8" x14ac:dyDescent="0.35">
      <c r="B32" s="906"/>
      <c r="C32" s="903" t="s">
        <v>1978</v>
      </c>
      <c r="D32" s="903" t="s">
        <v>1998</v>
      </c>
      <c r="E32" s="903">
        <v>27</v>
      </c>
      <c r="F32" s="1273" t="s">
        <v>1999</v>
      </c>
      <c r="G32" s="906"/>
    </row>
    <row r="33" spans="2:7" x14ac:dyDescent="0.35">
      <c r="B33" s="906"/>
      <c r="C33" s="903" t="s">
        <v>1978</v>
      </c>
      <c r="D33" s="903" t="s">
        <v>1998</v>
      </c>
      <c r="E33" s="903">
        <v>2712</v>
      </c>
      <c r="F33" s="1389"/>
      <c r="G33" s="906"/>
    </row>
    <row r="34" spans="2:7" x14ac:dyDescent="0.35">
      <c r="B34" s="906"/>
      <c r="C34" s="903" t="s">
        <v>1978</v>
      </c>
      <c r="D34" s="903" t="s">
        <v>1998</v>
      </c>
      <c r="E34" s="903">
        <v>3314</v>
      </c>
      <c r="F34" s="1389"/>
      <c r="G34" s="906"/>
    </row>
    <row r="35" spans="2:7" x14ac:dyDescent="0.35">
      <c r="B35" s="906"/>
      <c r="C35" s="903" t="s">
        <v>1978</v>
      </c>
      <c r="D35" s="903" t="s">
        <v>1998</v>
      </c>
      <c r="E35" s="903">
        <v>35</v>
      </c>
      <c r="F35" s="1389"/>
      <c r="G35" s="906"/>
    </row>
    <row r="36" spans="2:7" x14ac:dyDescent="0.35">
      <c r="B36" s="906"/>
      <c r="C36" s="903" t="s">
        <v>1978</v>
      </c>
      <c r="D36" s="903" t="s">
        <v>1998</v>
      </c>
      <c r="E36" s="903">
        <v>351</v>
      </c>
      <c r="F36" s="1389"/>
      <c r="G36" s="906"/>
    </row>
    <row r="37" spans="2:7" x14ac:dyDescent="0.35">
      <c r="B37" s="906"/>
      <c r="C37" s="903" t="s">
        <v>1978</v>
      </c>
      <c r="D37" s="903" t="s">
        <v>1998</v>
      </c>
      <c r="E37" s="903">
        <v>3511</v>
      </c>
      <c r="F37" s="1389"/>
      <c r="G37" s="906"/>
    </row>
    <row r="38" spans="2:7" x14ac:dyDescent="0.35">
      <c r="B38" s="906"/>
      <c r="C38" s="903" t="s">
        <v>1978</v>
      </c>
      <c r="D38" s="903" t="s">
        <v>1998</v>
      </c>
      <c r="E38" s="903">
        <v>3512</v>
      </c>
      <c r="F38" s="1389"/>
      <c r="G38" s="906"/>
    </row>
    <row r="39" spans="2:7" x14ac:dyDescent="0.35">
      <c r="B39" s="906"/>
      <c r="C39" s="903" t="s">
        <v>1978</v>
      </c>
      <c r="D39" s="903" t="s">
        <v>1998</v>
      </c>
      <c r="E39" s="903">
        <v>3513</v>
      </c>
      <c r="F39" s="1389"/>
    </row>
    <row r="40" spans="2:7" x14ac:dyDescent="0.35">
      <c r="B40" s="906"/>
      <c r="C40" s="903" t="s">
        <v>1978</v>
      </c>
      <c r="D40" s="903" t="s">
        <v>1998</v>
      </c>
      <c r="E40" s="903">
        <v>3514</v>
      </c>
      <c r="F40" s="1389"/>
    </row>
    <row r="41" spans="2:7" x14ac:dyDescent="0.35">
      <c r="B41" s="906"/>
      <c r="C41" s="903" t="s">
        <v>1978</v>
      </c>
      <c r="D41" s="903" t="s">
        <v>1998</v>
      </c>
      <c r="E41" s="903">
        <v>4321</v>
      </c>
      <c r="F41" s="1274"/>
    </row>
    <row r="42" spans="2:7" x14ac:dyDescent="0.35">
      <c r="B42" s="906"/>
      <c r="C42" s="903" t="s">
        <v>1980</v>
      </c>
      <c r="D42" s="903" t="s">
        <v>2000</v>
      </c>
      <c r="E42" s="903">
        <v>91</v>
      </c>
      <c r="F42" s="1273" t="s">
        <v>2001</v>
      </c>
    </row>
    <row r="43" spans="2:7" x14ac:dyDescent="0.35">
      <c r="B43" s="906"/>
      <c r="C43" s="903" t="s">
        <v>1980</v>
      </c>
      <c r="D43" s="903" t="s">
        <v>2000</v>
      </c>
      <c r="E43" s="903">
        <v>910</v>
      </c>
      <c r="F43" s="1389"/>
    </row>
    <row r="44" spans="2:7" x14ac:dyDescent="0.35">
      <c r="B44" s="906"/>
      <c r="C44" s="903" t="s">
        <v>1980</v>
      </c>
      <c r="D44" s="903" t="s">
        <v>2000</v>
      </c>
      <c r="E44" s="903">
        <v>192</v>
      </c>
      <c r="F44" s="1389"/>
    </row>
    <row r="45" spans="2:7" x14ac:dyDescent="0.35">
      <c r="B45" s="906"/>
      <c r="C45" s="903" t="s">
        <v>1980</v>
      </c>
      <c r="D45" s="903" t="s">
        <v>2000</v>
      </c>
      <c r="E45" s="903">
        <v>1920</v>
      </c>
      <c r="F45" s="1389"/>
    </row>
    <row r="46" spans="2:7" x14ac:dyDescent="0.35">
      <c r="B46" s="906"/>
      <c r="C46" s="903" t="s">
        <v>1980</v>
      </c>
      <c r="D46" s="903" t="s">
        <v>2000</v>
      </c>
      <c r="E46" s="903">
        <v>2014</v>
      </c>
      <c r="F46" s="1389"/>
    </row>
    <row r="47" spans="2:7" x14ac:dyDescent="0.35">
      <c r="B47" s="906"/>
      <c r="C47" s="903" t="s">
        <v>1980</v>
      </c>
      <c r="D47" s="903" t="s">
        <v>2000</v>
      </c>
      <c r="E47" s="903">
        <v>352</v>
      </c>
      <c r="F47" s="1389"/>
    </row>
    <row r="48" spans="2:7" x14ac:dyDescent="0.35">
      <c r="B48" s="906"/>
      <c r="C48" s="903" t="s">
        <v>1980</v>
      </c>
      <c r="D48" s="903" t="s">
        <v>2000</v>
      </c>
      <c r="E48" s="903">
        <v>3521</v>
      </c>
      <c r="F48" s="1389"/>
    </row>
    <row r="49" spans="2:6" x14ac:dyDescent="0.35">
      <c r="B49" s="906"/>
      <c r="C49" s="903" t="s">
        <v>1980</v>
      </c>
      <c r="D49" s="903" t="s">
        <v>2000</v>
      </c>
      <c r="E49" s="903">
        <v>3522</v>
      </c>
      <c r="F49" s="1389"/>
    </row>
    <row r="50" spans="2:6" x14ac:dyDescent="0.35">
      <c r="B50" s="906"/>
      <c r="C50" s="903" t="s">
        <v>1980</v>
      </c>
      <c r="D50" s="903" t="s">
        <v>2000</v>
      </c>
      <c r="E50" s="903">
        <v>3523</v>
      </c>
      <c r="F50" s="1389"/>
    </row>
    <row r="51" spans="2:6" x14ac:dyDescent="0.35">
      <c r="B51" s="906"/>
      <c r="C51" s="903" t="s">
        <v>1980</v>
      </c>
      <c r="D51" s="903" t="s">
        <v>2000</v>
      </c>
      <c r="E51" s="903">
        <v>4612</v>
      </c>
      <c r="F51" s="1389"/>
    </row>
    <row r="52" spans="2:6" x14ac:dyDescent="0.35">
      <c r="B52" s="906"/>
      <c r="C52" s="903" t="s">
        <v>1980</v>
      </c>
      <c r="D52" s="903" t="s">
        <v>2000</v>
      </c>
      <c r="E52" s="903">
        <v>4671</v>
      </c>
      <c r="F52" s="1389"/>
    </row>
    <row r="53" spans="2:6" x14ac:dyDescent="0.35">
      <c r="B53" s="906"/>
      <c r="C53" s="903" t="s">
        <v>1980</v>
      </c>
      <c r="D53" s="903" t="s">
        <v>2000</v>
      </c>
      <c r="E53" s="903">
        <v>6</v>
      </c>
      <c r="F53" s="1389"/>
    </row>
    <row r="54" spans="2:6" x14ac:dyDescent="0.35">
      <c r="B54" s="906"/>
      <c r="C54" s="903" t="s">
        <v>1980</v>
      </c>
      <c r="D54" s="903" t="s">
        <v>2000</v>
      </c>
      <c r="E54" s="903">
        <v>61</v>
      </c>
      <c r="F54" s="1389"/>
    </row>
    <row r="55" spans="2:6" x14ac:dyDescent="0.35">
      <c r="B55" s="906"/>
      <c r="C55" s="903" t="s">
        <v>1980</v>
      </c>
      <c r="D55" s="903" t="s">
        <v>2000</v>
      </c>
      <c r="E55" s="903">
        <v>610</v>
      </c>
      <c r="F55" s="1389"/>
    </row>
    <row r="56" spans="2:6" x14ac:dyDescent="0.35">
      <c r="B56" s="906"/>
      <c r="C56" s="903" t="s">
        <v>1980</v>
      </c>
      <c r="D56" s="903" t="s">
        <v>2000</v>
      </c>
      <c r="E56" s="903">
        <v>62</v>
      </c>
      <c r="F56" s="1389"/>
    </row>
    <row r="57" spans="2:6" x14ac:dyDescent="0.35">
      <c r="B57" s="906"/>
      <c r="C57" s="903" t="s">
        <v>1980</v>
      </c>
      <c r="D57" s="903" t="s">
        <v>2000</v>
      </c>
      <c r="E57" s="903">
        <v>620</v>
      </c>
      <c r="F57" s="1389"/>
    </row>
    <row r="58" spans="2:6" x14ac:dyDescent="0.35">
      <c r="B58" s="906"/>
      <c r="C58" s="903" t="s">
        <v>1985</v>
      </c>
      <c r="D58" s="903" t="s">
        <v>2002</v>
      </c>
      <c r="E58" s="903">
        <v>24</v>
      </c>
      <c r="F58" s="1273" t="s">
        <v>2003</v>
      </c>
    </row>
    <row r="59" spans="2:6" x14ac:dyDescent="0.35">
      <c r="B59" s="906"/>
      <c r="C59" s="903" t="s">
        <v>1985</v>
      </c>
      <c r="D59" s="903" t="s">
        <v>2002</v>
      </c>
      <c r="E59" s="903">
        <v>241</v>
      </c>
      <c r="F59" s="1389"/>
    </row>
    <row r="60" spans="2:6" x14ac:dyDescent="0.35">
      <c r="B60" s="906"/>
      <c r="C60" s="903" t="s">
        <v>1985</v>
      </c>
      <c r="D60" s="903" t="s">
        <v>2002</v>
      </c>
      <c r="E60" s="903">
        <v>2410</v>
      </c>
      <c r="F60" s="1389"/>
    </row>
    <row r="61" spans="2:6" x14ac:dyDescent="0.35">
      <c r="B61" s="906"/>
      <c r="C61" s="903" t="s">
        <v>1985</v>
      </c>
      <c r="D61" s="903" t="s">
        <v>2002</v>
      </c>
      <c r="E61" s="903">
        <v>242</v>
      </c>
      <c r="F61" s="1389"/>
    </row>
    <row r="62" spans="2:6" x14ac:dyDescent="0.35">
      <c r="B62" s="906"/>
      <c r="C62" s="903" t="s">
        <v>1985</v>
      </c>
      <c r="D62" s="903" t="s">
        <v>2002</v>
      </c>
      <c r="E62" s="903">
        <v>2420</v>
      </c>
      <c r="F62" s="1389"/>
    </row>
    <row r="63" spans="2:6" x14ac:dyDescent="0.35">
      <c r="B63" s="906"/>
      <c r="C63" s="903" t="s">
        <v>1985</v>
      </c>
      <c r="D63" s="903" t="s">
        <v>2002</v>
      </c>
      <c r="E63" s="903">
        <v>2434</v>
      </c>
      <c r="F63" s="1389"/>
    </row>
    <row r="64" spans="2:6" x14ac:dyDescent="0.35">
      <c r="B64" s="906"/>
      <c r="C64" s="903" t="s">
        <v>1985</v>
      </c>
      <c r="D64" s="903" t="s">
        <v>2002</v>
      </c>
      <c r="E64" s="903">
        <v>244</v>
      </c>
      <c r="F64" s="1389"/>
    </row>
    <row r="65" spans="2:6" x14ac:dyDescent="0.35">
      <c r="B65" s="906"/>
      <c r="C65" s="903" t="s">
        <v>1985</v>
      </c>
      <c r="D65" s="903" t="s">
        <v>2002</v>
      </c>
      <c r="E65" s="903">
        <v>2442</v>
      </c>
      <c r="F65" s="1389"/>
    </row>
    <row r="66" spans="2:6" x14ac:dyDescent="0.35">
      <c r="B66" s="906"/>
      <c r="C66" s="903" t="s">
        <v>1985</v>
      </c>
      <c r="D66" s="903" t="s">
        <v>2002</v>
      </c>
      <c r="E66" s="903">
        <v>2444</v>
      </c>
      <c r="F66" s="1389"/>
    </row>
    <row r="67" spans="2:6" x14ac:dyDescent="0.35">
      <c r="B67" s="906"/>
      <c r="C67" s="903" t="s">
        <v>1985</v>
      </c>
      <c r="D67" s="903" t="s">
        <v>2002</v>
      </c>
      <c r="E67" s="903">
        <v>2445</v>
      </c>
      <c r="F67" s="1389"/>
    </row>
    <row r="68" spans="2:6" x14ac:dyDescent="0.35">
      <c r="B68" s="906"/>
      <c r="C68" s="903" t="s">
        <v>1985</v>
      </c>
      <c r="D68" s="903" t="s">
        <v>2002</v>
      </c>
      <c r="E68" s="903">
        <v>245</v>
      </c>
      <c r="F68" s="1389"/>
    </row>
    <row r="69" spans="2:6" x14ac:dyDescent="0.35">
      <c r="B69" s="906"/>
      <c r="C69" s="903" t="s">
        <v>1985</v>
      </c>
      <c r="D69" s="903" t="s">
        <v>2002</v>
      </c>
      <c r="E69" s="903">
        <v>2451</v>
      </c>
      <c r="F69" s="1389"/>
    </row>
    <row r="70" spans="2:6" x14ac:dyDescent="0.35">
      <c r="B70" s="906"/>
      <c r="C70" s="903" t="s">
        <v>1985</v>
      </c>
      <c r="D70" s="903" t="s">
        <v>2002</v>
      </c>
      <c r="E70" s="903">
        <v>2452</v>
      </c>
      <c r="F70" s="1389"/>
    </row>
    <row r="71" spans="2:6" x14ac:dyDescent="0.35">
      <c r="B71" s="906"/>
      <c r="C71" s="903" t="s">
        <v>1985</v>
      </c>
      <c r="D71" s="903" t="s">
        <v>2002</v>
      </c>
      <c r="E71" s="903">
        <v>25</v>
      </c>
      <c r="F71" s="1389"/>
    </row>
    <row r="72" spans="2:6" x14ac:dyDescent="0.35">
      <c r="B72" s="906"/>
      <c r="C72" s="903" t="s">
        <v>1985</v>
      </c>
      <c r="D72" s="903" t="s">
        <v>2002</v>
      </c>
      <c r="E72" s="903">
        <v>251</v>
      </c>
      <c r="F72" s="1389"/>
    </row>
    <row r="73" spans="2:6" x14ac:dyDescent="0.35">
      <c r="B73" s="906"/>
      <c r="C73" s="903" t="s">
        <v>1985</v>
      </c>
      <c r="D73" s="903" t="s">
        <v>2002</v>
      </c>
      <c r="E73" s="903">
        <v>2511</v>
      </c>
      <c r="F73" s="1389"/>
    </row>
    <row r="74" spans="2:6" x14ac:dyDescent="0.35">
      <c r="B74" s="906"/>
      <c r="C74" s="903" t="s">
        <v>1985</v>
      </c>
      <c r="D74" s="903" t="s">
        <v>2002</v>
      </c>
      <c r="E74" s="903">
        <v>4672</v>
      </c>
      <c r="F74" s="1389"/>
    </row>
    <row r="75" spans="2:6" x14ac:dyDescent="0.35">
      <c r="B75" s="906"/>
      <c r="C75" s="903" t="s">
        <v>1985</v>
      </c>
      <c r="D75" s="903" t="s">
        <v>2004</v>
      </c>
      <c r="E75" s="903">
        <v>5</v>
      </c>
      <c r="F75" s="1389"/>
    </row>
    <row r="76" spans="2:6" x14ac:dyDescent="0.35">
      <c r="B76" s="906"/>
      <c r="C76" s="903" t="s">
        <v>1985</v>
      </c>
      <c r="D76" s="903" t="s">
        <v>2004</v>
      </c>
      <c r="E76" s="903">
        <v>51</v>
      </c>
      <c r="F76" s="1389"/>
    </row>
    <row r="77" spans="2:6" x14ac:dyDescent="0.35">
      <c r="B77" s="906"/>
      <c r="C77" s="903" t="s">
        <v>1985</v>
      </c>
      <c r="D77" s="903" t="s">
        <v>2004</v>
      </c>
      <c r="E77" s="903">
        <v>510</v>
      </c>
      <c r="F77" s="1389"/>
    </row>
    <row r="78" spans="2:6" x14ac:dyDescent="0.35">
      <c r="B78" s="906"/>
      <c r="C78" s="903" t="s">
        <v>1985</v>
      </c>
      <c r="D78" s="903" t="s">
        <v>2004</v>
      </c>
      <c r="E78" s="903">
        <v>52</v>
      </c>
      <c r="F78" s="1389"/>
    </row>
    <row r="79" spans="2:6" x14ac:dyDescent="0.35">
      <c r="B79" s="906"/>
      <c r="C79" s="903" t="s">
        <v>1985</v>
      </c>
      <c r="D79" s="903" t="s">
        <v>2004</v>
      </c>
      <c r="E79" s="903">
        <v>520</v>
      </c>
      <c r="F79" s="1389"/>
    </row>
    <row r="80" spans="2:6" x14ac:dyDescent="0.35">
      <c r="B80" s="906"/>
      <c r="C80" s="903" t="s">
        <v>1985</v>
      </c>
      <c r="D80" s="903" t="s">
        <v>2002</v>
      </c>
      <c r="E80" s="903">
        <v>7</v>
      </c>
      <c r="F80" s="1389"/>
    </row>
    <row r="81" spans="2:6" x14ac:dyDescent="0.35">
      <c r="B81" s="906"/>
      <c r="C81" s="903" t="s">
        <v>1985</v>
      </c>
      <c r="D81" s="903" t="s">
        <v>2002</v>
      </c>
      <c r="E81" s="903">
        <v>72</v>
      </c>
      <c r="F81" s="1389"/>
    </row>
    <row r="82" spans="2:6" x14ac:dyDescent="0.35">
      <c r="B82" s="906"/>
      <c r="C82" s="903" t="s">
        <v>1985</v>
      </c>
      <c r="D82" s="903" t="s">
        <v>2002</v>
      </c>
      <c r="E82" s="903">
        <v>729</v>
      </c>
      <c r="F82" s="1274"/>
    </row>
    <row r="83" spans="2:6" x14ac:dyDescent="0.35">
      <c r="B83" s="906"/>
      <c r="C83" s="903" t="s">
        <v>1980</v>
      </c>
      <c r="D83" s="903" t="s">
        <v>2004</v>
      </c>
      <c r="E83" s="903">
        <v>8</v>
      </c>
      <c r="F83" s="1273" t="s">
        <v>2001</v>
      </c>
    </row>
    <row r="84" spans="2:6" x14ac:dyDescent="0.35">
      <c r="B84" s="906"/>
      <c r="C84" s="903" t="s">
        <v>1980</v>
      </c>
      <c r="D84" s="903" t="s">
        <v>2004</v>
      </c>
      <c r="E84" s="903">
        <v>9</v>
      </c>
      <c r="F84" s="1389"/>
    </row>
    <row r="85" spans="2:6" x14ac:dyDescent="0.35">
      <c r="B85" s="906"/>
      <c r="C85" s="903" t="s">
        <v>1984</v>
      </c>
      <c r="D85" s="903" t="s">
        <v>2005</v>
      </c>
      <c r="E85" s="903">
        <v>235</v>
      </c>
      <c r="F85" s="1273" t="s">
        <v>2003</v>
      </c>
    </row>
    <row r="86" spans="2:6" x14ac:dyDescent="0.35">
      <c r="B86" s="906"/>
      <c r="C86" s="903" t="s">
        <v>1984</v>
      </c>
      <c r="D86" s="903" t="s">
        <v>2005</v>
      </c>
      <c r="E86" s="903">
        <v>2351</v>
      </c>
      <c r="F86" s="1389"/>
    </row>
    <row r="87" spans="2:6" x14ac:dyDescent="0.35">
      <c r="B87" s="906"/>
      <c r="C87" s="903" t="s">
        <v>1984</v>
      </c>
      <c r="D87" s="903" t="s">
        <v>2005</v>
      </c>
      <c r="E87" s="903">
        <v>2352</v>
      </c>
      <c r="F87" s="1389"/>
    </row>
    <row r="88" spans="2:6" x14ac:dyDescent="0.35">
      <c r="B88" s="906"/>
      <c r="C88" s="903" t="s">
        <v>1984</v>
      </c>
      <c r="D88" s="903" t="s">
        <v>2005</v>
      </c>
      <c r="E88" s="903">
        <v>236</v>
      </c>
      <c r="F88" s="1389"/>
    </row>
    <row r="89" spans="2:6" x14ac:dyDescent="0.35">
      <c r="B89" s="906"/>
      <c r="C89" s="903" t="s">
        <v>1984</v>
      </c>
      <c r="D89" s="903" t="s">
        <v>2005</v>
      </c>
      <c r="E89" s="903">
        <v>2361</v>
      </c>
      <c r="F89" s="1389"/>
    </row>
    <row r="90" spans="2:6" x14ac:dyDescent="0.35">
      <c r="B90" s="906"/>
      <c r="C90" s="903" t="s">
        <v>1984</v>
      </c>
      <c r="D90" s="903" t="s">
        <v>2005</v>
      </c>
      <c r="E90" s="903">
        <v>2363</v>
      </c>
      <c r="F90" s="1389"/>
    </row>
    <row r="91" spans="2:6" x14ac:dyDescent="0.35">
      <c r="B91" s="906"/>
      <c r="C91" s="903" t="s">
        <v>1984</v>
      </c>
      <c r="D91" s="903" t="s">
        <v>2005</v>
      </c>
      <c r="E91" s="903">
        <v>2364</v>
      </c>
      <c r="F91" s="1389"/>
    </row>
    <row r="92" spans="2:6" x14ac:dyDescent="0.35">
      <c r="B92" s="906"/>
      <c r="C92" s="903" t="s">
        <v>1984</v>
      </c>
      <c r="D92" s="903" t="s">
        <v>2005</v>
      </c>
      <c r="E92" s="903">
        <v>811</v>
      </c>
      <c r="F92" s="1389"/>
    </row>
    <row r="93" spans="2:6" x14ac:dyDescent="0.35">
      <c r="B93" s="906"/>
      <c r="C93" s="903" t="s">
        <v>1984</v>
      </c>
      <c r="D93" s="903" t="s">
        <v>2005</v>
      </c>
      <c r="E93" s="903">
        <v>89</v>
      </c>
      <c r="F93" s="1274"/>
    </row>
    <row r="94" spans="2:6" x14ac:dyDescent="0.35">
      <c r="B94" s="906"/>
      <c r="C94" s="903" t="s">
        <v>2006</v>
      </c>
      <c r="D94" s="903" t="s">
        <v>2006</v>
      </c>
      <c r="E94" s="903">
        <v>3030</v>
      </c>
      <c r="F94" s="1273" t="s">
        <v>2007</v>
      </c>
    </row>
    <row r="95" spans="2:6" x14ac:dyDescent="0.35">
      <c r="B95" s="906"/>
      <c r="C95" s="903" t="s">
        <v>2006</v>
      </c>
      <c r="D95" s="903" t="s">
        <v>2006</v>
      </c>
      <c r="E95" s="903">
        <v>3316</v>
      </c>
      <c r="F95" s="1389"/>
    </row>
    <row r="96" spans="2:6" x14ac:dyDescent="0.35">
      <c r="B96" s="906"/>
      <c r="C96" s="903" t="s">
        <v>2006</v>
      </c>
      <c r="D96" s="903" t="s">
        <v>2006</v>
      </c>
      <c r="E96" s="903">
        <v>511</v>
      </c>
      <c r="F96" s="1389"/>
    </row>
    <row r="97" spans="2:6" x14ac:dyDescent="0.35">
      <c r="B97" s="906"/>
      <c r="C97" s="903" t="s">
        <v>2006</v>
      </c>
      <c r="D97" s="903" t="s">
        <v>2006</v>
      </c>
      <c r="E97" s="903">
        <v>5110</v>
      </c>
      <c r="F97" s="1389"/>
    </row>
    <row r="98" spans="2:6" x14ac:dyDescent="0.35">
      <c r="B98" s="906"/>
      <c r="C98" s="903" t="s">
        <v>2006</v>
      </c>
      <c r="D98" s="903" t="s">
        <v>2006</v>
      </c>
      <c r="E98" s="903">
        <v>512</v>
      </c>
      <c r="F98" s="1389"/>
    </row>
    <row r="99" spans="2:6" x14ac:dyDescent="0.35">
      <c r="B99" s="906"/>
      <c r="C99" s="903" t="s">
        <v>2006</v>
      </c>
      <c r="D99" s="903" t="s">
        <v>2006</v>
      </c>
      <c r="E99" s="903">
        <v>5121</v>
      </c>
      <c r="F99" s="1389"/>
    </row>
    <row r="100" spans="2:6" x14ac:dyDescent="0.35">
      <c r="B100" s="906"/>
      <c r="C100" s="903" t="s">
        <v>2006</v>
      </c>
      <c r="D100" s="903" t="s">
        <v>2006</v>
      </c>
      <c r="E100" s="903">
        <v>5223</v>
      </c>
      <c r="F100" s="1274"/>
    </row>
    <row r="101" spans="2:6" x14ac:dyDescent="0.35">
      <c r="B101" s="906"/>
      <c r="C101" s="903" t="s">
        <v>2008</v>
      </c>
      <c r="D101" s="903" t="s">
        <v>2008</v>
      </c>
      <c r="E101" s="903">
        <v>2815</v>
      </c>
      <c r="F101" s="1273" t="s">
        <v>2009</v>
      </c>
    </row>
    <row r="102" spans="2:6" x14ac:dyDescent="0.35">
      <c r="B102" s="906"/>
      <c r="C102" s="903" t="s">
        <v>2008</v>
      </c>
      <c r="D102" s="903" t="s">
        <v>2008</v>
      </c>
      <c r="E102" s="903">
        <v>29</v>
      </c>
      <c r="F102" s="1389"/>
    </row>
    <row r="103" spans="2:6" x14ac:dyDescent="0.35">
      <c r="B103" s="906"/>
      <c r="C103" s="903" t="s">
        <v>2008</v>
      </c>
      <c r="D103" s="903" t="s">
        <v>2008</v>
      </c>
      <c r="E103" s="903">
        <v>291</v>
      </c>
      <c r="F103" s="1389"/>
    </row>
    <row r="104" spans="2:6" x14ac:dyDescent="0.35">
      <c r="B104" s="906"/>
      <c r="C104" s="903" t="s">
        <v>2008</v>
      </c>
      <c r="D104" s="903" t="s">
        <v>2008</v>
      </c>
      <c r="E104" s="903">
        <v>2910</v>
      </c>
      <c r="F104" s="1389"/>
    </row>
    <row r="105" spans="2:6" x14ac:dyDescent="0.35">
      <c r="B105" s="906"/>
      <c r="C105" s="903" t="s">
        <v>2008</v>
      </c>
      <c r="D105" s="903" t="s">
        <v>2008</v>
      </c>
      <c r="E105" s="903">
        <v>292</v>
      </c>
      <c r="F105" s="1389"/>
    </row>
    <row r="106" spans="2:6" x14ac:dyDescent="0.35">
      <c r="B106" s="906"/>
      <c r="C106" s="903" t="s">
        <v>2008</v>
      </c>
      <c r="D106" s="903" t="s">
        <v>2008</v>
      </c>
      <c r="E106" s="903">
        <v>2920</v>
      </c>
      <c r="F106" s="1389"/>
    </row>
    <row r="107" spans="2:6" x14ac:dyDescent="0.35">
      <c r="B107" s="906"/>
      <c r="C107" s="903" t="s">
        <v>2008</v>
      </c>
      <c r="D107" s="903" t="s">
        <v>2008</v>
      </c>
      <c r="E107" s="903">
        <v>293</v>
      </c>
      <c r="F107" s="1389"/>
    </row>
    <row r="108" spans="2:6" x14ac:dyDescent="0.35">
      <c r="B108" s="906"/>
      <c r="C108" s="903" t="s">
        <v>2008</v>
      </c>
      <c r="D108" s="903" t="s">
        <v>2008</v>
      </c>
      <c r="E108" s="903">
        <v>2932</v>
      </c>
      <c r="F108" s="1274"/>
    </row>
    <row r="109" spans="2:6" x14ac:dyDescent="0.35">
      <c r="F109" s="1"/>
    </row>
    <row r="110" spans="2:6" x14ac:dyDescent="0.35">
      <c r="F110" s="1"/>
    </row>
    <row r="111" spans="2:6" x14ac:dyDescent="0.35">
      <c r="F111" s="1"/>
    </row>
    <row r="112" spans="2:6" x14ac:dyDescent="0.35">
      <c r="F112" s="1"/>
    </row>
  </sheetData>
  <mergeCells count="12">
    <mergeCell ref="F101:F108"/>
    <mergeCell ref="C3:E3"/>
    <mergeCell ref="D6:D14"/>
    <mergeCell ref="D18:E18"/>
    <mergeCell ref="F18:F19"/>
    <mergeCell ref="F20:F30"/>
    <mergeCell ref="F32:F41"/>
    <mergeCell ref="F42:F57"/>
    <mergeCell ref="F58:F82"/>
    <mergeCell ref="F83:F84"/>
    <mergeCell ref="F85:F93"/>
    <mergeCell ref="F94:F100"/>
  </mergeCells>
  <pageMargins left="0.7" right="0.7" top="0.75" bottom="0.75" header="0.3" footer="0.3"/>
  <pageSetup paperSize="9" orientation="portrait" r:id="rId1"/>
  <headerFooter>
    <oddHeader>&amp;L&amp;"Calibri"&amp;12&amp;K000000EBA Regular Use&amp;1#</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81B1-C30E-4CAF-BB13-01991B8FDCA6}">
  <sheetPr codeName="Sheet28"/>
  <dimension ref="B2:G7"/>
  <sheetViews>
    <sheetView zoomScale="120" zoomScaleNormal="120" workbookViewId="0">
      <selection activeCell="C7" sqref="C7"/>
    </sheetView>
  </sheetViews>
  <sheetFormatPr defaultColWidth="9.1796875" defaultRowHeight="14.5" x14ac:dyDescent="0.35"/>
  <cols>
    <col min="1" max="1" width="10.81640625" style="830" customWidth="1"/>
    <col min="2" max="2" width="3.54296875" style="830" customWidth="1"/>
    <col min="3" max="3" width="14.1796875" style="830" customWidth="1"/>
    <col min="4" max="4" width="16.1796875" style="830" customWidth="1"/>
    <col min="5" max="5" width="14.54296875" style="830" customWidth="1"/>
    <col min="6" max="6" width="16.54296875" style="830" customWidth="1"/>
    <col min="7" max="7" width="16.453125" style="830" customWidth="1"/>
    <col min="8" max="16384" width="9.1796875" style="830"/>
  </cols>
  <sheetData>
    <row r="2" spans="2:7" x14ac:dyDescent="0.35">
      <c r="C2" s="853" t="s">
        <v>1799</v>
      </c>
    </row>
    <row r="3" spans="2:7" x14ac:dyDescent="0.35">
      <c r="C3" s="1397" t="s">
        <v>2010</v>
      </c>
      <c r="D3" s="1398"/>
      <c r="E3" s="1398"/>
      <c r="F3" s="1398"/>
      <c r="G3" s="1398"/>
    </row>
    <row r="4" spans="2:7" x14ac:dyDescent="0.35">
      <c r="C4" s="908" t="s">
        <v>7</v>
      </c>
      <c r="D4" s="908" t="s">
        <v>8</v>
      </c>
      <c r="E4" s="908" t="s">
        <v>9</v>
      </c>
      <c r="F4" s="39" t="s">
        <v>46</v>
      </c>
      <c r="G4" s="908" t="s">
        <v>47</v>
      </c>
    </row>
    <row r="5" spans="2:7" ht="72" x14ac:dyDescent="0.35">
      <c r="C5" s="909" t="s">
        <v>2011</v>
      </c>
      <c r="D5" s="909" t="s">
        <v>2012</v>
      </c>
      <c r="E5" s="909" t="s">
        <v>1882</v>
      </c>
      <c r="F5" s="910" t="s">
        <v>2013</v>
      </c>
      <c r="G5" s="911" t="s">
        <v>2014</v>
      </c>
    </row>
    <row r="6" spans="2:7" x14ac:dyDescent="0.35">
      <c r="B6" s="855">
        <v>1</v>
      </c>
      <c r="C6" s="912"/>
      <c r="D6" s="912"/>
      <c r="E6" s="913"/>
      <c r="F6" s="914"/>
      <c r="G6" s="912"/>
    </row>
    <row r="7" spans="2:7" x14ac:dyDescent="0.35">
      <c r="C7" s="870" t="s">
        <v>2015</v>
      </c>
      <c r="F7" s="1"/>
    </row>
  </sheetData>
  <mergeCells count="1">
    <mergeCell ref="C3:G3"/>
  </mergeCells>
  <pageMargins left="0.7" right="0.7" top="0.75" bottom="0.75" header="0.3" footer="0.3"/>
  <pageSetup orientation="portrait" r:id="rId1"/>
  <headerFooter>
    <oddHeader>&amp;L&amp;"Calibri"&amp;12&amp;K000000EBA Regular Use&amp;1#</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AF64-E67F-41EE-AD96-62EC806047F8}">
  <sheetPr codeName="Sheet33"/>
  <dimension ref="B1:Q24"/>
  <sheetViews>
    <sheetView zoomScale="85" zoomScaleNormal="85" workbookViewId="0">
      <selection activeCell="C5" sqref="C5:C8"/>
    </sheetView>
  </sheetViews>
  <sheetFormatPr defaultColWidth="8.81640625" defaultRowHeight="13" x14ac:dyDescent="0.3"/>
  <cols>
    <col min="1" max="1" width="8.81640625" style="870"/>
    <col min="2" max="2" width="3" style="870" bestFit="1" customWidth="1"/>
    <col min="3" max="3" width="75.54296875" style="870" customWidth="1"/>
    <col min="4" max="4" width="8.81640625" style="870"/>
    <col min="5" max="5" width="16.453125" style="870" bestFit="1" customWidth="1"/>
    <col min="6" max="11" width="16" style="870" customWidth="1"/>
    <col min="12" max="12" width="17.54296875" style="870" customWidth="1"/>
    <col min="13" max="13" width="14.1796875" style="870" bestFit="1" customWidth="1"/>
    <col min="14" max="14" width="12" style="870" customWidth="1"/>
    <col min="15" max="15" width="8.81640625" style="870"/>
    <col min="16" max="16" width="13.54296875" style="870" bestFit="1" customWidth="1"/>
    <col min="17" max="17" width="13" style="870" bestFit="1" customWidth="1"/>
    <col min="18" max="16384" width="8.81640625" style="870"/>
  </cols>
  <sheetData>
    <row r="1" spans="2:17" ht="14.5" x14ac:dyDescent="0.35">
      <c r="C1" s="853" t="s">
        <v>1800</v>
      </c>
    </row>
    <row r="2" spans="2:17" ht="65" x14ac:dyDescent="0.3">
      <c r="C2" s="952" t="s">
        <v>2055</v>
      </c>
    </row>
    <row r="4" spans="2:17" x14ac:dyDescent="0.3">
      <c r="C4" s="915" t="s">
        <v>7</v>
      </c>
      <c r="D4" s="916" t="s">
        <v>8</v>
      </c>
      <c r="E4" s="916" t="s">
        <v>9</v>
      </c>
      <c r="F4" s="916" t="s">
        <v>46</v>
      </c>
      <c r="G4" s="916" t="s">
        <v>47</v>
      </c>
      <c r="H4" s="916" t="s">
        <v>156</v>
      </c>
      <c r="I4" s="916" t="s">
        <v>157</v>
      </c>
      <c r="J4" s="916" t="s">
        <v>158</v>
      </c>
      <c r="K4" s="916" t="s">
        <v>159</v>
      </c>
      <c r="L4" s="916" t="s">
        <v>160</v>
      </c>
      <c r="M4" s="916" t="s">
        <v>161</v>
      </c>
      <c r="N4" s="917" t="s">
        <v>162</v>
      </c>
      <c r="O4" s="917" t="s">
        <v>163</v>
      </c>
      <c r="P4" s="917" t="s">
        <v>758</v>
      </c>
      <c r="Q4" s="917" t="s">
        <v>2016</v>
      </c>
    </row>
    <row r="5" spans="2:17" x14ac:dyDescent="0.3">
      <c r="C5" s="1381" t="s">
        <v>2017</v>
      </c>
      <c r="D5" s="1400" t="s">
        <v>1872</v>
      </c>
      <c r="E5" s="1401"/>
      <c r="F5" s="1401"/>
      <c r="G5" s="1401"/>
      <c r="H5" s="1401"/>
      <c r="I5" s="1401"/>
      <c r="J5" s="1401"/>
      <c r="K5" s="1401"/>
      <c r="L5" s="1401"/>
      <c r="M5" s="1401"/>
      <c r="N5" s="1401"/>
      <c r="O5" s="1401"/>
      <c r="P5" s="1401"/>
      <c r="Q5" s="1402"/>
    </row>
    <row r="6" spans="2:17" ht="32.25" customHeight="1" x14ac:dyDescent="0.3">
      <c r="C6" s="1399"/>
      <c r="D6" s="918"/>
      <c r="E6" s="1403" t="s">
        <v>2018</v>
      </c>
      <c r="F6" s="1404"/>
      <c r="G6" s="1404"/>
      <c r="H6" s="1404"/>
      <c r="I6" s="1404"/>
      <c r="J6" s="1404"/>
      <c r="K6" s="1404"/>
      <c r="L6" s="1404"/>
      <c r="M6" s="1404"/>
      <c r="N6" s="1404"/>
      <c r="O6" s="1404"/>
      <c r="P6" s="1404"/>
      <c r="Q6" s="1405"/>
    </row>
    <row r="7" spans="2:17" ht="52.5" customHeight="1" x14ac:dyDescent="0.3">
      <c r="C7" s="1399"/>
      <c r="D7" s="918"/>
      <c r="E7" s="1403" t="s">
        <v>2019</v>
      </c>
      <c r="F7" s="1404"/>
      <c r="G7" s="1404"/>
      <c r="H7" s="1404"/>
      <c r="I7" s="1405"/>
      <c r="J7" s="1381" t="s">
        <v>2020</v>
      </c>
      <c r="K7" s="1381" t="s">
        <v>2021</v>
      </c>
      <c r="L7" s="1374" t="s">
        <v>2022</v>
      </c>
      <c r="M7" s="1381" t="s">
        <v>1885</v>
      </c>
      <c r="N7" s="1381" t="s">
        <v>1884</v>
      </c>
      <c r="O7" s="1406" t="s">
        <v>792</v>
      </c>
      <c r="P7" s="1407"/>
      <c r="Q7" s="1408"/>
    </row>
    <row r="8" spans="2:17" ht="39" x14ac:dyDescent="0.3">
      <c r="C8" s="1382"/>
      <c r="D8" s="918"/>
      <c r="E8" s="919" t="s">
        <v>1876</v>
      </c>
      <c r="F8" s="919" t="s">
        <v>1877</v>
      </c>
      <c r="G8" s="919" t="s">
        <v>1878</v>
      </c>
      <c r="H8" s="919" t="s">
        <v>1879</v>
      </c>
      <c r="I8" s="858" t="s">
        <v>1880</v>
      </c>
      <c r="J8" s="1382"/>
      <c r="K8" s="1382"/>
      <c r="L8" s="1375"/>
      <c r="M8" s="1382"/>
      <c r="N8" s="1382"/>
      <c r="O8" s="920"/>
      <c r="P8" s="921" t="s">
        <v>2023</v>
      </c>
      <c r="Q8" s="921" t="s">
        <v>1884</v>
      </c>
    </row>
    <row r="9" spans="2:17" x14ac:dyDescent="0.3">
      <c r="B9" s="922">
        <v>1</v>
      </c>
      <c r="C9" s="902" t="s">
        <v>1888</v>
      </c>
      <c r="D9" s="902"/>
      <c r="E9" s="902"/>
      <c r="F9" s="902"/>
      <c r="G9" s="902"/>
      <c r="H9" s="902"/>
      <c r="I9" s="902"/>
      <c r="J9" s="902"/>
      <c r="K9" s="902"/>
      <c r="L9" s="902"/>
      <c r="M9" s="902"/>
      <c r="N9" s="902"/>
      <c r="O9" s="923"/>
      <c r="P9" s="923"/>
      <c r="Q9" s="923"/>
    </row>
    <row r="10" spans="2:17" x14ac:dyDescent="0.3">
      <c r="B10" s="922">
        <v>2</v>
      </c>
      <c r="C10" s="902" t="s">
        <v>1889</v>
      </c>
      <c r="D10" s="902"/>
      <c r="E10" s="902"/>
      <c r="F10" s="902"/>
      <c r="G10" s="902"/>
      <c r="H10" s="902"/>
      <c r="I10" s="902"/>
      <c r="J10" s="902"/>
      <c r="K10" s="902"/>
      <c r="L10" s="902"/>
      <c r="M10" s="902"/>
      <c r="N10" s="902"/>
      <c r="O10" s="923"/>
      <c r="P10" s="923"/>
      <c r="Q10" s="923"/>
    </row>
    <row r="11" spans="2:17" x14ac:dyDescent="0.3">
      <c r="B11" s="922">
        <v>3</v>
      </c>
      <c r="C11" s="902" t="s">
        <v>1895</v>
      </c>
      <c r="D11" s="902"/>
      <c r="E11" s="902"/>
      <c r="F11" s="902"/>
      <c r="G11" s="902"/>
      <c r="H11" s="902"/>
      <c r="I11" s="902"/>
      <c r="J11" s="902"/>
      <c r="K11" s="902"/>
      <c r="L11" s="902"/>
      <c r="M11" s="902"/>
      <c r="N11" s="902"/>
      <c r="O11" s="923"/>
      <c r="P11" s="923"/>
      <c r="Q11" s="923"/>
    </row>
    <row r="12" spans="2:17" x14ac:dyDescent="0.3">
      <c r="B12" s="922">
        <v>4</v>
      </c>
      <c r="C12" s="902" t="s">
        <v>1920</v>
      </c>
      <c r="D12" s="902"/>
      <c r="E12" s="902"/>
      <c r="F12" s="902"/>
      <c r="G12" s="902"/>
      <c r="H12" s="902"/>
      <c r="I12" s="902"/>
      <c r="J12" s="902"/>
      <c r="K12" s="902"/>
      <c r="L12" s="902"/>
      <c r="M12" s="902"/>
      <c r="N12" s="902"/>
      <c r="O12" s="923"/>
      <c r="P12" s="923"/>
      <c r="Q12" s="923"/>
    </row>
    <row r="13" spans="2:17" x14ac:dyDescent="0.3">
      <c r="B13" s="922">
        <v>5</v>
      </c>
      <c r="C13" s="902" t="s">
        <v>1925</v>
      </c>
      <c r="D13" s="902"/>
      <c r="E13" s="902"/>
      <c r="F13" s="902"/>
      <c r="G13" s="902"/>
      <c r="H13" s="902"/>
      <c r="I13" s="902"/>
      <c r="J13" s="902"/>
      <c r="K13" s="902"/>
      <c r="L13" s="902"/>
      <c r="M13" s="902"/>
      <c r="N13" s="902"/>
      <c r="O13" s="923"/>
      <c r="P13" s="923"/>
      <c r="Q13" s="923"/>
    </row>
    <row r="14" spans="2:17" x14ac:dyDescent="0.3">
      <c r="B14" s="922">
        <v>6</v>
      </c>
      <c r="C14" s="902" t="s">
        <v>1926</v>
      </c>
      <c r="D14" s="902"/>
      <c r="E14" s="902"/>
      <c r="F14" s="902"/>
      <c r="G14" s="902"/>
      <c r="H14" s="902"/>
      <c r="I14" s="902"/>
      <c r="J14" s="902"/>
      <c r="K14" s="902"/>
      <c r="L14" s="902"/>
      <c r="M14" s="902"/>
      <c r="N14" s="902"/>
      <c r="O14" s="923"/>
      <c r="P14" s="923"/>
      <c r="Q14" s="923"/>
    </row>
    <row r="15" spans="2:17" x14ac:dyDescent="0.3">
      <c r="B15" s="922">
        <v>7</v>
      </c>
      <c r="C15" s="902" t="s">
        <v>1930</v>
      </c>
      <c r="D15" s="902"/>
      <c r="E15" s="902"/>
      <c r="F15" s="902"/>
      <c r="G15" s="902"/>
      <c r="H15" s="902"/>
      <c r="I15" s="902"/>
      <c r="J15" s="902"/>
      <c r="K15" s="902"/>
      <c r="L15" s="902"/>
      <c r="M15" s="902"/>
      <c r="N15" s="902"/>
      <c r="O15" s="923"/>
      <c r="P15" s="923"/>
      <c r="Q15" s="923"/>
    </row>
    <row r="16" spans="2:17" x14ac:dyDescent="0.3">
      <c r="B16" s="922">
        <v>8</v>
      </c>
      <c r="C16" s="902" t="s">
        <v>1931</v>
      </c>
      <c r="D16" s="902"/>
      <c r="E16" s="902"/>
      <c r="F16" s="902"/>
      <c r="G16" s="902"/>
      <c r="H16" s="902"/>
      <c r="I16" s="902"/>
      <c r="J16" s="902"/>
      <c r="K16" s="902"/>
      <c r="L16" s="902"/>
      <c r="M16" s="902"/>
      <c r="N16" s="902"/>
      <c r="O16" s="923"/>
      <c r="P16" s="923"/>
      <c r="Q16" s="923"/>
    </row>
    <row r="17" spans="2:17" x14ac:dyDescent="0.3">
      <c r="B17" s="922">
        <v>9</v>
      </c>
      <c r="C17" s="902" t="s">
        <v>1938</v>
      </c>
      <c r="D17" s="902"/>
      <c r="E17" s="902"/>
      <c r="F17" s="902"/>
      <c r="G17" s="902"/>
      <c r="H17" s="902"/>
      <c r="I17" s="902"/>
      <c r="J17" s="902"/>
      <c r="K17" s="902"/>
      <c r="L17" s="902"/>
      <c r="M17" s="902"/>
      <c r="N17" s="902"/>
      <c r="O17" s="922"/>
      <c r="P17" s="922"/>
      <c r="Q17" s="922"/>
    </row>
    <row r="18" spans="2:17" x14ac:dyDescent="0.3">
      <c r="B18" s="922">
        <v>10</v>
      </c>
      <c r="C18" s="902" t="s">
        <v>2024</v>
      </c>
      <c r="D18" s="902"/>
      <c r="E18" s="902"/>
      <c r="F18" s="902"/>
      <c r="G18" s="902"/>
      <c r="H18" s="902"/>
      <c r="I18" s="902"/>
      <c r="J18" s="902"/>
      <c r="K18" s="902"/>
      <c r="L18" s="902"/>
      <c r="M18" s="902"/>
      <c r="N18" s="902"/>
      <c r="O18" s="922"/>
      <c r="P18" s="922"/>
      <c r="Q18" s="922"/>
    </row>
    <row r="19" spans="2:17" x14ac:dyDescent="0.3">
      <c r="B19" s="922">
        <v>11</v>
      </c>
      <c r="C19" s="902" t="s">
        <v>2025</v>
      </c>
      <c r="D19" s="902"/>
      <c r="E19" s="902"/>
      <c r="F19" s="902"/>
      <c r="G19" s="902"/>
      <c r="H19" s="902"/>
      <c r="I19" s="902"/>
      <c r="J19" s="902"/>
      <c r="K19" s="902"/>
      <c r="L19" s="902"/>
      <c r="M19" s="902"/>
      <c r="N19" s="902"/>
      <c r="O19" s="922"/>
      <c r="P19" s="922"/>
      <c r="Q19" s="922"/>
    </row>
    <row r="20" spans="2:17" x14ac:dyDescent="0.3">
      <c r="B20" s="922">
        <v>12</v>
      </c>
      <c r="C20" s="902" t="s">
        <v>2026</v>
      </c>
      <c r="D20" s="902"/>
      <c r="E20" s="902"/>
      <c r="F20" s="902"/>
      <c r="G20" s="902"/>
      <c r="H20" s="902"/>
      <c r="I20" s="902"/>
      <c r="J20" s="902"/>
      <c r="K20" s="902"/>
      <c r="L20" s="902"/>
      <c r="M20" s="902"/>
      <c r="N20" s="902"/>
      <c r="O20" s="922"/>
      <c r="P20" s="922"/>
      <c r="Q20" s="922"/>
    </row>
    <row r="21" spans="2:17" x14ac:dyDescent="0.3">
      <c r="B21" s="922">
        <v>13</v>
      </c>
      <c r="C21" s="902" t="s">
        <v>2027</v>
      </c>
      <c r="D21" s="902"/>
      <c r="E21" s="902"/>
      <c r="F21" s="902"/>
      <c r="G21" s="902"/>
      <c r="H21" s="902"/>
      <c r="I21" s="902"/>
      <c r="J21" s="902"/>
      <c r="K21" s="902"/>
      <c r="L21" s="902"/>
      <c r="M21" s="902"/>
      <c r="N21" s="902"/>
      <c r="O21" s="902"/>
      <c r="P21" s="902"/>
      <c r="Q21" s="902"/>
    </row>
    <row r="23" spans="2:17" x14ac:dyDescent="0.3">
      <c r="C23" s="955" t="s">
        <v>2053</v>
      </c>
    </row>
    <row r="24" spans="2:17" x14ac:dyDescent="0.3">
      <c r="C24" s="870" t="s">
        <v>2054</v>
      </c>
    </row>
  </sheetData>
  <mergeCells count="10">
    <mergeCell ref="C5:C8"/>
    <mergeCell ref="D5:Q5"/>
    <mergeCell ref="E6:Q6"/>
    <mergeCell ref="E7:I7"/>
    <mergeCell ref="J7:J8"/>
    <mergeCell ref="K7:K8"/>
    <mergeCell ref="L7:L8"/>
    <mergeCell ref="M7:M8"/>
    <mergeCell ref="N7:N8"/>
    <mergeCell ref="O7:Q7"/>
  </mergeCells>
  <pageMargins left="0.7" right="0.7" top="0.75" bottom="0.75" header="0.3" footer="0.3"/>
  <pageSetup paperSize="9" orientation="portrait" r:id="rId1"/>
  <headerFooter>
    <oddHeader>&amp;L&amp;"Calibri"&amp;12&amp;K000000EBA Regular Use&amp;1#</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17A9-F896-4380-8077-7C54B8BF7C80}">
  <sheetPr codeName="Sheet110"/>
  <dimension ref="A1:F15"/>
  <sheetViews>
    <sheetView workbookViewId="0"/>
  </sheetViews>
  <sheetFormatPr defaultColWidth="8.81640625" defaultRowHeight="12.5" x14ac:dyDescent="0.35"/>
  <cols>
    <col min="1" max="1" width="11.81640625" style="616" customWidth="1"/>
    <col min="2" max="2" width="78.453125" style="616" customWidth="1"/>
    <col min="3" max="7" width="17.7265625" style="616" customWidth="1"/>
    <col min="8" max="8" width="19.453125" style="616" customWidth="1"/>
    <col min="9" max="10" width="17.7265625" style="616" customWidth="1"/>
    <col min="11" max="11" width="13.7265625" style="616" customWidth="1"/>
    <col min="12" max="16384" width="8.81640625" style="616"/>
  </cols>
  <sheetData>
    <row r="1" spans="1:6" ht="18.5" x14ac:dyDescent="0.35">
      <c r="A1" s="635" t="s">
        <v>1591</v>
      </c>
      <c r="C1" s="616" t="s">
        <v>191</v>
      </c>
      <c r="D1" s="616" t="s">
        <v>1621</v>
      </c>
    </row>
    <row r="2" spans="1:6" ht="14.5" x14ac:dyDescent="0.35">
      <c r="A2" s="1" t="s">
        <v>1622</v>
      </c>
    </row>
    <row r="3" spans="1:6" ht="14.5" x14ac:dyDescent="0.35">
      <c r="A3" s="1"/>
    </row>
    <row r="5" spans="1:6" ht="14.5" x14ac:dyDescent="0.35">
      <c r="A5" s="216" t="s">
        <v>114</v>
      </c>
      <c r="B5" s="80" t="s">
        <v>123</v>
      </c>
    </row>
    <row r="6" spans="1:6" ht="14.5" x14ac:dyDescent="0.35">
      <c r="A6" s="15" t="s">
        <v>117</v>
      </c>
      <c r="B6" s="27" t="s">
        <v>1623</v>
      </c>
    </row>
    <row r="7" spans="1:6" ht="52.5" customHeight="1" x14ac:dyDescent="0.35">
      <c r="A7" s="658" t="s">
        <v>118</v>
      </c>
      <c r="B7" s="659" t="s">
        <v>1624</v>
      </c>
      <c r="C7" s="660"/>
      <c r="D7" s="660"/>
      <c r="E7" s="660"/>
      <c r="F7" s="660"/>
    </row>
    <row r="8" spans="1:6" ht="17.25" customHeight="1" x14ac:dyDescent="0.35">
      <c r="A8" s="661"/>
      <c r="B8" s="228"/>
      <c r="C8" s="662"/>
      <c r="D8" s="662"/>
      <c r="E8" s="662"/>
      <c r="F8" s="662"/>
    </row>
    <row r="9" spans="1:6" ht="14.5" x14ac:dyDescent="0.35">
      <c r="A9" s="661"/>
      <c r="B9" s="662"/>
      <c r="C9" s="662"/>
      <c r="D9" s="662"/>
      <c r="E9" s="662"/>
      <c r="F9" s="662"/>
    </row>
    <row r="10" spans="1:6" ht="14.5" x14ac:dyDescent="0.35">
      <c r="A10" s="661"/>
      <c r="B10" s="662"/>
      <c r="C10" s="662"/>
      <c r="D10" s="662"/>
      <c r="E10" s="662"/>
      <c r="F10" s="662"/>
    </row>
    <row r="11" spans="1:6" ht="14.5" x14ac:dyDescent="0.35">
      <c r="A11" s="661"/>
      <c r="B11" s="662"/>
      <c r="C11" s="662"/>
      <c r="D11" s="662"/>
      <c r="E11" s="662"/>
      <c r="F11" s="662"/>
    </row>
    <row r="12" spans="1:6" ht="14.5" x14ac:dyDescent="0.35">
      <c r="A12" s="661"/>
      <c r="B12" s="450"/>
      <c r="C12" s="450"/>
      <c r="D12" s="450"/>
      <c r="E12" s="450"/>
      <c r="F12" s="450"/>
    </row>
    <row r="13" spans="1:6" ht="14.5" x14ac:dyDescent="0.35">
      <c r="A13" s="663"/>
      <c r="B13" s="450"/>
      <c r="C13" s="450"/>
      <c r="D13" s="450"/>
      <c r="E13" s="450"/>
      <c r="F13" s="450"/>
    </row>
    <row r="14" spans="1:6" ht="14.5" x14ac:dyDescent="0.35">
      <c r="A14" s="663"/>
      <c r="B14" s="450"/>
      <c r="C14" s="450"/>
      <c r="D14" s="450"/>
      <c r="E14" s="450"/>
      <c r="F14" s="450"/>
    </row>
    <row r="15" spans="1:6" x14ac:dyDescent="0.35">
      <c r="B15" s="646"/>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16</vt:i4>
      </vt:variant>
    </vt:vector>
  </HeadingPairs>
  <TitlesOfParts>
    <vt:vector size="114" baseType="lpstr">
      <vt:lpstr>TOC</vt:lpstr>
      <vt:lpstr>EU OV1</vt:lpstr>
      <vt:lpstr>EU KM1</vt:lpstr>
      <vt:lpstr>EU INS2</vt:lpstr>
      <vt:lpstr>EU INS1</vt:lpstr>
      <vt:lpstr>EU OVC</vt:lpstr>
      <vt:lpstr>EU OVA</vt:lpstr>
      <vt:lpstr>EU OVB</vt:lpstr>
      <vt:lpstr>EU LI1</vt:lpstr>
      <vt:lpstr>EU LI2</vt:lpstr>
      <vt:lpstr>EU LI3</vt:lpstr>
      <vt:lpstr>EU LIA</vt:lpstr>
      <vt:lpstr>EU LIB</vt:lpstr>
      <vt:lpstr>EU PV1</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CQ7</vt:lpstr>
      <vt:lpstr>EU CQ1</vt:lpstr>
      <vt:lpstr>EU CQ2</vt:lpstr>
      <vt:lpstr>EU CQ3</vt:lpstr>
      <vt:lpstr>EU CQ4</vt:lpstr>
      <vt:lpstr>EU CQ6</vt:lpstr>
      <vt:lpstr>EU CQ8</vt:lpstr>
      <vt:lpstr>EU CRC</vt:lpstr>
      <vt:lpstr>EU CQ5</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EU-SECA</vt:lpstr>
      <vt:lpstr>EU-SEC1</vt:lpstr>
      <vt:lpstr>EU-SEC2</vt:lpstr>
      <vt:lpstr>EU-SEC3</vt:lpstr>
      <vt:lpstr>EU-SEC4</vt:lpstr>
      <vt:lpstr>EU-SEC5</vt:lpstr>
      <vt:lpstr>EU MRA</vt:lpstr>
      <vt:lpstr>EU MR1</vt:lpstr>
      <vt:lpstr>EU MRB</vt:lpstr>
      <vt:lpstr>EU MR2-A</vt:lpstr>
      <vt:lpstr>EU MR2-B</vt:lpstr>
      <vt:lpstr>EU MR3</vt:lpstr>
      <vt:lpstr>EU MR4</vt:lpstr>
      <vt:lpstr>EU ORA</vt:lpstr>
      <vt:lpstr>EU OR1</vt:lpstr>
      <vt:lpstr>EU REMA</vt:lpstr>
      <vt:lpstr>EU REMA_base</vt:lpstr>
      <vt:lpstr>EU REM1</vt:lpstr>
      <vt:lpstr>EU REM2</vt:lpstr>
      <vt:lpstr>EU REM3</vt:lpstr>
      <vt:lpstr>EU REM4</vt:lpstr>
      <vt:lpstr>EU REM5</vt:lpstr>
      <vt:lpstr>EU AE3</vt:lpstr>
      <vt:lpstr>EU AE1</vt:lpstr>
      <vt:lpstr>EU AE2</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EU AE4</vt:lpstr>
      <vt:lpstr>'EU MR1'!_ftn1</vt:lpstr>
      <vt:lpstr>'EU MR1'!_ftnref1</vt:lpstr>
      <vt:lpstr>'EU LI1'!_Toc483499698</vt:lpstr>
      <vt:lpstr>'EU CC1'!Print_Area</vt:lpstr>
      <vt:lpstr>'EU CR3'!Print_Area</vt:lpstr>
      <vt:lpstr>'EU CR6-A'!Print_Area</vt:lpstr>
      <vt:lpstr>'EU CR7'!Print_Area</vt:lpstr>
      <vt:lpstr>'EU CR9'!Print_Area</vt:lpstr>
      <vt:lpstr>'EU CR9.1'!Print_Area</vt:lpstr>
      <vt:lpstr>'EU LI1'!Print_Area</vt:lpstr>
      <vt:lpstr>'EU LR1'!Print_Area</vt:lpstr>
      <vt:lpstr>'EU LR2'!Print_Area</vt:lpstr>
      <vt:lpstr>'EU LR3'!Print_Area</vt:lpstr>
      <vt:lpstr>'EU LRA'!Print_Area</vt:lpstr>
      <vt:lpstr>'EU-SEC5'!Print_Area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 Birjukov</dc:creator>
  <cp:lastModifiedBy>Kristiina Taube</cp:lastModifiedBy>
  <cp:lastPrinted>2023-08-28T05:46:14Z</cp:lastPrinted>
  <dcterms:created xsi:type="dcterms:W3CDTF">2022-03-18T10:10:32Z</dcterms:created>
  <dcterms:modified xsi:type="dcterms:W3CDTF">2023-08-28T07:55:14Z</dcterms:modified>
</cp:coreProperties>
</file>