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L:\Raamatupidamine\Aruanded\Ad-hoc files_reports\Pillar III\2022_Q3\"/>
    </mc:Choice>
  </mc:AlternateContent>
  <xr:revisionPtr revIDLastSave="0" documentId="8_{BB8E142A-A457-4870-8FB4-F5D8D177F4D4}" xr6:coauthVersionLast="47" xr6:coauthVersionMax="47" xr10:uidLastSave="{00000000-0000-0000-0000-000000000000}"/>
  <bookViews>
    <workbookView xWindow="28680" yWindow="-120" windowWidth="29040" windowHeight="15840" xr2:uid="{72D35AC8-68F1-4863-97EB-C248FB94F54C}"/>
    <workbookView xWindow="28680" yWindow="-120" windowWidth="29040" windowHeight="15840" xr2:uid="{503DB7DA-B367-4B89-92E4-E01D4F4CF93C}"/>
  </bookViews>
  <sheets>
    <sheet name="TOC" sheetId="216" r:id="rId1"/>
    <sheet name="EU OV1" sheetId="217" r:id="rId2"/>
    <sheet name="EU KM1" sheetId="218" r:id="rId3"/>
    <sheet name="EU INS1" sheetId="219" r:id="rId4"/>
    <sheet name="EU INS2" sheetId="220" r:id="rId5"/>
    <sheet name="EU OVC" sheetId="221" r:id="rId6"/>
    <sheet name="EU OVA" sheetId="223" state="hidden" r:id="rId7"/>
    <sheet name="EU OVB" sheetId="224" state="hidden" r:id="rId8"/>
    <sheet name="EU LI1" sheetId="226" state="hidden" r:id="rId9"/>
    <sheet name="EU LI2" sheetId="227" state="hidden" r:id="rId10"/>
    <sheet name="EU LI3" sheetId="228" state="hidden" r:id="rId11"/>
    <sheet name="EU LIA" sheetId="229" state="hidden" r:id="rId12"/>
    <sheet name="EU LIB" sheetId="230" state="hidden" r:id="rId13"/>
    <sheet name="EU PV1" sheetId="231" state="hidden" r:id="rId14"/>
    <sheet name="EU CC1" sheetId="233" r:id="rId15"/>
    <sheet name="EU CC2" sheetId="323" r:id="rId16"/>
    <sheet name="EU CCA" sheetId="324" r:id="rId17"/>
    <sheet name="EU CCyB1" sheetId="238" r:id="rId18"/>
    <sheet name="EU CCyB2" sheetId="239" r:id="rId19"/>
    <sheet name="EU LR1" sheetId="241" r:id="rId20"/>
    <sheet name="EU LR2" sheetId="242" r:id="rId21"/>
    <sheet name="EU LR3" sheetId="243" r:id="rId22"/>
    <sheet name="EU LRA" sheetId="244" state="hidden" r:id="rId23"/>
    <sheet name="EU LIQA" sheetId="246" state="hidden" r:id="rId24"/>
    <sheet name="EU LIQ1" sheetId="247" r:id="rId25"/>
    <sheet name="EU LIQB" sheetId="248" state="hidden" r:id="rId26"/>
    <sheet name="EU LIQ2" sheetId="249" r:id="rId27"/>
    <sheet name="EU CRA" sheetId="251" state="hidden" r:id="rId28"/>
    <sheet name="EU CRB" sheetId="252" state="hidden" r:id="rId29"/>
    <sheet name="EU CR1" sheetId="253" r:id="rId30"/>
    <sheet name="EU CR1-A" sheetId="254" state="hidden" r:id="rId31"/>
    <sheet name="EU CR2" sheetId="255" r:id="rId32"/>
    <sheet name="EU CR2a" sheetId="256" r:id="rId33"/>
    <sheet name="EU CQ7" sheetId="263" r:id="rId34"/>
    <sheet name="EU CQ1" sheetId="257" r:id="rId35"/>
    <sheet name="EU CQ2" sheetId="258" state="hidden" r:id="rId36"/>
    <sheet name="EU CQ3" sheetId="259" r:id="rId37"/>
    <sheet name="EU CQ4" sheetId="260" r:id="rId38"/>
    <sheet name="EU CQ5" sheetId="261" r:id="rId39"/>
    <sheet name="EU CQ6" sheetId="262" r:id="rId40"/>
    <sheet name="EU CQ8" sheetId="264" state="hidden" r:id="rId41"/>
    <sheet name="EU CRC" sheetId="266" state="hidden" r:id="rId42"/>
    <sheet name="EU CR3" sheetId="267" r:id="rId43"/>
    <sheet name="EU CRD" sheetId="269" state="hidden" r:id="rId44"/>
    <sheet name="EU CR4" sheetId="270" r:id="rId45"/>
    <sheet name="EU CR5" sheetId="271" r:id="rId46"/>
    <sheet name="EU CRE" sheetId="273" state="hidden" r:id="rId47"/>
    <sheet name="EU CR6" sheetId="274" state="hidden" r:id="rId48"/>
    <sheet name="EU CR6-A" sheetId="275" state="hidden" r:id="rId49"/>
    <sheet name="EU CR7" sheetId="276" state="hidden" r:id="rId50"/>
    <sheet name="EU CR7-A" sheetId="277" state="hidden" r:id="rId51"/>
    <sheet name="EU CR8" sheetId="278" state="hidden" r:id="rId52"/>
    <sheet name="EU CR9" sheetId="279" state="hidden" r:id="rId53"/>
    <sheet name="EU CR9.1" sheetId="280" state="hidden" r:id="rId54"/>
    <sheet name="EU CR10" sheetId="282" state="hidden" r:id="rId55"/>
    <sheet name="EU CCRA" sheetId="284" state="hidden" r:id="rId56"/>
    <sheet name="EU CCR1" sheetId="285" state="hidden" r:id="rId57"/>
    <sheet name="EU CCR2" sheetId="286" r:id="rId58"/>
    <sheet name="EU CCR3" sheetId="287" r:id="rId59"/>
    <sheet name="EU CCR4" sheetId="288" state="hidden" r:id="rId60"/>
    <sheet name="EU CCR5" sheetId="289" state="hidden" r:id="rId61"/>
    <sheet name="EU CCR6" sheetId="290" state="hidden" r:id="rId62"/>
    <sheet name="EU CCR7" sheetId="291" state="hidden" r:id="rId63"/>
    <sheet name="EU CCR8" sheetId="292" state="hidden" r:id="rId64"/>
    <sheet name="EU-SECA" sheetId="294" state="hidden" r:id="rId65"/>
    <sheet name="EU-SEC1" sheetId="295" state="hidden" r:id="rId66"/>
    <sheet name="EU-SEC2" sheetId="296" state="hidden" r:id="rId67"/>
    <sheet name="EU-SEC3" sheetId="297" state="hidden" r:id="rId68"/>
    <sheet name="EU-SEC4" sheetId="298" state="hidden" r:id="rId69"/>
    <sheet name="EU-SEC5" sheetId="299" state="hidden" r:id="rId70"/>
    <sheet name="EU MRA" sheetId="301" state="hidden" r:id="rId71"/>
    <sheet name="EU MR1" sheetId="302" r:id="rId72"/>
    <sheet name="EU MRB" sheetId="303" state="hidden" r:id="rId73"/>
    <sheet name="EU MR2-A" sheetId="304" state="hidden" r:id="rId74"/>
    <sheet name="EU MR2-B" sheetId="305" state="hidden" r:id="rId75"/>
    <sheet name="EU MR3" sheetId="306" state="hidden" r:id="rId76"/>
    <sheet name="EU MR4" sheetId="307" state="hidden" r:id="rId77"/>
    <sheet name="EU ORA" sheetId="309" state="hidden" r:id="rId78"/>
    <sheet name="EU OR1" sheetId="310" r:id="rId79"/>
    <sheet name="EU REMA" sheetId="325" r:id="rId80"/>
    <sheet name="EU REMA_base" sheetId="312" state="hidden" r:id="rId81"/>
    <sheet name="EU REM1" sheetId="313" state="hidden" r:id="rId82"/>
    <sheet name="EU REM2" sheetId="314" state="hidden" r:id="rId83"/>
    <sheet name="EU REM3" sheetId="315" state="hidden" r:id="rId84"/>
    <sheet name="EU REM4" sheetId="316" state="hidden" r:id="rId85"/>
    <sheet name="EU REM5" sheetId="317" state="hidden" r:id="rId86"/>
    <sheet name="EU AE3" sheetId="321" r:id="rId87"/>
    <sheet name="EU AE1" sheetId="319" r:id="rId88"/>
    <sheet name="EU AE2" sheetId="320" r:id="rId89"/>
    <sheet name="EU AE4" sheetId="322" state="hidden" r:id="rId90"/>
  </sheets>
  <definedNames>
    <definedName name="_xlnm._FilterDatabase" localSheetId="0" hidden="1">TOC!$N$2:$N$107</definedName>
    <definedName name="_ftn1" localSheetId="71">'EU MR1'!$G$13</definedName>
    <definedName name="_ftnref1" localSheetId="71">'EU MR1'!$G$10</definedName>
    <definedName name="_Toc483499698" localSheetId="8">'EU LI1'!$C$3</definedName>
    <definedName name="_Toc483499734" localSheetId="75">'EU MR3'!#REF!</definedName>
    <definedName name="_Toc483499735" localSheetId="76">'EU MR4'!#REF!</definedName>
    <definedName name="_Toc510626265" localSheetId="0">TOC!#REF!</definedName>
    <definedName name="_Toc510626266" localSheetId="0">TOC!#REF!</definedName>
    <definedName name="_Toc510626267" localSheetId="0">TOC!#REF!</definedName>
    <definedName name="_Toc510626268" localSheetId="0">TOC!#REF!</definedName>
    <definedName name="_Toc510626269" localSheetId="0">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'EU CC1'!$B$7:$E$127</definedName>
    <definedName name="_xlnm.Print_Area" localSheetId="42">'EU CR3'!$B$1:$K$21</definedName>
    <definedName name="_xlnm.Print_Area" localSheetId="48">'EU CR6-A'!$A$2:$J$24</definedName>
    <definedName name="_xlnm.Print_Area" localSheetId="49">'EU CR7'!$B$2:$H$27</definedName>
    <definedName name="_xlnm.Print_Area" localSheetId="52">'EU CR9'!$B$4:$J$51</definedName>
    <definedName name="_xlnm.Print_Area" localSheetId="53">'EU CR9.1'!$B$2:$I$30</definedName>
    <definedName name="_xlnm.Print_Area" localSheetId="8">'EU LI1'!$B$3:$J$31</definedName>
    <definedName name="_xlnm.Print_Area" localSheetId="19">'EU LR1'!$B$2:$D$21</definedName>
    <definedName name="_xlnm.Print_Area" localSheetId="20">'EU LR2'!$B$2:$E$72</definedName>
    <definedName name="_xlnm.Print_Area" localSheetId="21">'EU LR3'!$B$2:$D$17</definedName>
    <definedName name="_xlnm.Print_Area" localSheetId="22">'EU LRA'!$B$2:$D$9</definedName>
    <definedName name="_xlnm.Print_Area" localSheetId="69">'EU-SEC5'!$A$1:$E$19</definedName>
    <definedName name="_xlnm.Print_Titles" localSheetId="14">'EU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242" l="1"/>
  <c r="E26" i="242"/>
  <c r="E34" i="242"/>
  <c r="E51" i="242"/>
  <c r="F24" i="259"/>
  <c r="D13" i="267"/>
  <c r="J11" i="262"/>
  <c r="H11" i="262"/>
  <c r="D11" i="262"/>
  <c r="H28" i="261"/>
  <c r="E28" i="261"/>
  <c r="G17" i="261"/>
  <c r="G16" i="261"/>
  <c r="G14" i="261"/>
  <c r="F28" i="261"/>
  <c r="G11" i="261"/>
  <c r="G10" i="261"/>
  <c r="C24" i="259"/>
  <c r="C22" i="259"/>
  <c r="C15" i="259"/>
  <c r="D10" i="259"/>
  <c r="C16" i="259"/>
  <c r="F17" i="259"/>
  <c r="F15" i="259"/>
  <c r="G10" i="259"/>
  <c r="F11" i="259"/>
  <c r="G8" i="257"/>
  <c r="G17" i="257" s="1"/>
  <c r="C8" i="257"/>
  <c r="C17" i="257" s="1"/>
  <c r="I29" i="253"/>
  <c r="F27" i="253"/>
  <c r="F26" i="253"/>
  <c r="F24" i="253"/>
  <c r="C27" i="253"/>
  <c r="D23" i="253"/>
  <c r="L14" i="253"/>
  <c r="L10" i="253"/>
  <c r="F11" i="253"/>
  <c r="I16" i="253"/>
  <c r="I14" i="253"/>
  <c r="K9" i="253"/>
  <c r="K30" i="253" s="1"/>
  <c r="C15" i="253"/>
  <c r="C12" i="253"/>
  <c r="C11" i="253"/>
  <c r="C8" i="253"/>
  <c r="G36" i="249"/>
  <c r="E36" i="249"/>
  <c r="D8" i="243"/>
  <c r="D6" i="243" s="1"/>
  <c r="D14" i="242"/>
  <c r="D26" i="242"/>
  <c r="D34" i="242"/>
  <c r="D37" i="242"/>
  <c r="D51" i="242"/>
  <c r="E19" i="217"/>
  <c r="R24" i="271"/>
  <c r="S24" i="271" s="1"/>
  <c r="R23" i="271"/>
  <c r="S23" i="271" s="1"/>
  <c r="R22" i="271"/>
  <c r="S22" i="271" s="1"/>
  <c r="R21" i="271"/>
  <c r="S21" i="271" s="1"/>
  <c r="R20" i="271"/>
  <c r="S20" i="271" s="1"/>
  <c r="R19" i="271"/>
  <c r="S19" i="271" s="1"/>
  <c r="R18" i="271"/>
  <c r="S18" i="271" s="1"/>
  <c r="R17" i="271"/>
  <c r="S17" i="271" s="1"/>
  <c r="R16" i="271"/>
  <c r="S16" i="271" s="1"/>
  <c r="R15" i="271"/>
  <c r="S15" i="271" s="1"/>
  <c r="R14" i="271"/>
  <c r="S14" i="271" s="1"/>
  <c r="R13" i="271"/>
  <c r="S13" i="271" s="1"/>
  <c r="R12" i="271"/>
  <c r="S12" i="271" s="1"/>
  <c r="R11" i="271"/>
  <c r="S11" i="271" s="1"/>
  <c r="R10" i="271"/>
  <c r="S10" i="271" s="1"/>
  <c r="R9" i="271"/>
  <c r="S9" i="271" s="1"/>
  <c r="H22" i="270"/>
  <c r="H21" i="270"/>
  <c r="H20" i="270"/>
  <c r="H17" i="270"/>
  <c r="H16" i="270"/>
  <c r="H15" i="270"/>
  <c r="H14" i="270"/>
  <c r="H12" i="270"/>
  <c r="H9" i="270"/>
  <c r="H8" i="270"/>
  <c r="D90" i="233"/>
  <c r="D69" i="233"/>
  <c r="F38" i="217"/>
  <c r="F36" i="217"/>
  <c r="F31" i="217"/>
  <c r="H13" i="267"/>
  <c r="G13" i="267"/>
  <c r="F13" i="267"/>
  <c r="E13" i="267"/>
  <c r="N11" i="262"/>
  <c r="M11" i="262"/>
  <c r="L11" i="262"/>
  <c r="K11" i="262"/>
  <c r="I11" i="262"/>
  <c r="G11" i="262"/>
  <c r="F11" i="262"/>
  <c r="E11" i="262"/>
  <c r="C11" i="262"/>
  <c r="F36" i="249"/>
  <c r="H36" i="249"/>
  <c r="G13" i="261"/>
  <c r="G12" i="261"/>
  <c r="I28" i="261"/>
  <c r="G27" i="261"/>
  <c r="G26" i="261"/>
  <c r="G25" i="261"/>
  <c r="G24" i="261"/>
  <c r="G23" i="261"/>
  <c r="G22" i="261"/>
  <c r="G21" i="261"/>
  <c r="G20" i="261"/>
  <c r="G19" i="261"/>
  <c r="G18" i="261"/>
  <c r="G15" i="261"/>
  <c r="G9" i="261"/>
  <c r="I17" i="260"/>
  <c r="I24" i="260" s="1"/>
  <c r="D18" i="260"/>
  <c r="D17" i="260" s="1"/>
  <c r="D24" i="260" s="1"/>
  <c r="D11" i="260"/>
  <c r="D12" i="260"/>
  <c r="D13" i="260"/>
  <c r="D14" i="260"/>
  <c r="D10" i="260"/>
  <c r="D23" i="260"/>
  <c r="D22" i="260"/>
  <c r="D21" i="260"/>
  <c r="D20" i="260"/>
  <c r="D19" i="260"/>
  <c r="F17" i="260"/>
  <c r="K24" i="260"/>
  <c r="J24" i="260"/>
  <c r="H10" i="260"/>
  <c r="H24" i="260" s="1"/>
  <c r="G10" i="260"/>
  <c r="G24" i="260"/>
  <c r="F14" i="260"/>
  <c r="F10" i="260" s="1"/>
  <c r="F24" i="260" s="1"/>
  <c r="E17" i="260"/>
  <c r="E10" i="260"/>
  <c r="E24" i="260" s="1"/>
  <c r="D16" i="260"/>
  <c r="D15" i="260"/>
  <c r="C21" i="259"/>
  <c r="F14" i="259"/>
  <c r="C13" i="259"/>
  <c r="C11" i="259"/>
  <c r="N31" i="259"/>
  <c r="J31" i="259"/>
  <c r="M18" i="259"/>
  <c r="L18" i="259"/>
  <c r="K18" i="259"/>
  <c r="J18" i="259"/>
  <c r="I18" i="259"/>
  <c r="H18" i="259"/>
  <c r="G18" i="259"/>
  <c r="F18" i="259" s="1"/>
  <c r="F23" i="259"/>
  <c r="F22" i="259"/>
  <c r="F21" i="259"/>
  <c r="F20" i="259"/>
  <c r="F19" i="259"/>
  <c r="E18" i="259"/>
  <c r="C23" i="259"/>
  <c r="C19" i="259"/>
  <c r="F16" i="259"/>
  <c r="F13" i="259"/>
  <c r="C14" i="259"/>
  <c r="M10" i="259"/>
  <c r="M31" i="259" s="1"/>
  <c r="L10" i="259"/>
  <c r="L31" i="259" s="1"/>
  <c r="K10" i="259"/>
  <c r="K31" i="259" s="1"/>
  <c r="J10" i="259"/>
  <c r="J17" i="257"/>
  <c r="I17" i="257"/>
  <c r="J8" i="257"/>
  <c r="I8" i="257"/>
  <c r="F8" i="257"/>
  <c r="F17" i="257" s="1"/>
  <c r="E8" i="257"/>
  <c r="E17" i="257" s="1"/>
  <c r="M30" i="253"/>
  <c r="L29" i="253"/>
  <c r="L28" i="253"/>
  <c r="L27" i="253"/>
  <c r="L25" i="253"/>
  <c r="L24" i="253"/>
  <c r="M23" i="253"/>
  <c r="I28" i="253"/>
  <c r="I27" i="253"/>
  <c r="I26" i="253"/>
  <c r="I25" i="253"/>
  <c r="I24" i="253"/>
  <c r="K23" i="253"/>
  <c r="F25" i="253"/>
  <c r="C28" i="253"/>
  <c r="C29" i="253"/>
  <c r="C25" i="253"/>
  <c r="F29" i="253"/>
  <c r="G23" i="253"/>
  <c r="C22" i="253"/>
  <c r="C19" i="253"/>
  <c r="C18" i="253"/>
  <c r="L16" i="253"/>
  <c r="L13" i="253"/>
  <c r="L12" i="253"/>
  <c r="L11" i="253"/>
  <c r="L26" i="253"/>
  <c r="L22" i="253"/>
  <c r="L21" i="253"/>
  <c r="L20" i="253"/>
  <c r="L19" i="253"/>
  <c r="L18" i="253"/>
  <c r="L17" i="253"/>
  <c r="L15" i="253"/>
  <c r="I15" i="253"/>
  <c r="I11" i="253"/>
  <c r="I22" i="253"/>
  <c r="I21" i="253"/>
  <c r="I20" i="253"/>
  <c r="I19" i="253"/>
  <c r="I18" i="253"/>
  <c r="I17" i="253"/>
  <c r="M9" i="253"/>
  <c r="F16" i="253"/>
  <c r="F15" i="253"/>
  <c r="F12" i="253"/>
  <c r="G9" i="253"/>
  <c r="G30" i="253"/>
  <c r="E17" i="253"/>
  <c r="F28" i="253"/>
  <c r="F22" i="253"/>
  <c r="F21" i="253"/>
  <c r="F20" i="253"/>
  <c r="F19" i="253"/>
  <c r="F18" i="253"/>
  <c r="F17" i="253"/>
  <c r="F14" i="253"/>
  <c r="F13" i="253"/>
  <c r="F8" i="253"/>
  <c r="C21" i="253"/>
  <c r="C20" i="253"/>
  <c r="C13" i="253"/>
  <c r="C16" i="253"/>
  <c r="C14" i="253"/>
  <c r="C10" i="253"/>
  <c r="F12" i="259"/>
  <c r="D9" i="253"/>
  <c r="I12" i="253"/>
  <c r="I10" i="259"/>
  <c r="C12" i="259"/>
  <c r="J9" i="253"/>
  <c r="C26" i="253"/>
  <c r="E10" i="259"/>
  <c r="E31" i="259" s="1"/>
  <c r="C20" i="259"/>
  <c r="H10" i="259"/>
  <c r="C17" i="259"/>
  <c r="H8" i="257"/>
  <c r="H17" i="257" s="1"/>
  <c r="D8" i="257"/>
  <c r="D17" i="257" s="1"/>
  <c r="N23" i="253"/>
  <c r="L23" i="253"/>
  <c r="E23" i="253"/>
  <c r="D17" i="253"/>
  <c r="C17" i="253" s="1"/>
  <c r="I13" i="253"/>
  <c r="F10" i="253"/>
  <c r="E37" i="242"/>
  <c r="R8" i="271"/>
  <c r="S8" i="271" s="1"/>
  <c r="H11" i="270"/>
  <c r="H13" i="270"/>
  <c r="H19" i="270"/>
  <c r="H10" i="270"/>
  <c r="H18" i="270"/>
  <c r="H7" i="270"/>
  <c r="H23" i="270"/>
  <c r="D49" i="233"/>
  <c r="F26" i="217"/>
  <c r="F27" i="217"/>
  <c r="F28" i="217"/>
  <c r="F29" i="217"/>
  <c r="F30" i="217"/>
  <c r="F10" i="217"/>
  <c r="F11" i="217"/>
  <c r="F12" i="217"/>
  <c r="F13" i="217"/>
  <c r="F15" i="217"/>
  <c r="F16" i="217"/>
  <c r="F17" i="217"/>
  <c r="F39" i="217"/>
  <c r="F37" i="217"/>
  <c r="F35" i="217"/>
  <c r="F32" i="217"/>
  <c r="F25" i="217"/>
  <c r="F18" i="217"/>
  <c r="F14" i="217"/>
  <c r="F9" i="217"/>
  <c r="D44" i="217"/>
  <c r="F44" i="217" s="1"/>
  <c r="F8" i="217"/>
  <c r="D19" i="217"/>
  <c r="F19" i="217" s="1"/>
  <c r="I31" i="259" l="1"/>
  <c r="I9" i="253"/>
  <c r="H31" i="259"/>
  <c r="G28" i="261"/>
  <c r="E54" i="242"/>
  <c r="E56" i="242" s="1"/>
  <c r="E57" i="242" s="1"/>
  <c r="D30" i="253"/>
  <c r="C23" i="253"/>
  <c r="D54" i="242"/>
  <c r="G31" i="259"/>
  <c r="F10" i="259"/>
  <c r="F31" i="259" s="1"/>
  <c r="C10" i="259"/>
  <c r="E58" i="242"/>
  <c r="H23" i="253"/>
  <c r="F23" i="253" s="1"/>
  <c r="H9" i="253"/>
  <c r="J23" i="253"/>
  <c r="N9" i="253"/>
  <c r="I10" i="253"/>
  <c r="E9" i="253"/>
  <c r="E30" i="253" s="1"/>
  <c r="C24" i="253"/>
  <c r="D28" i="261"/>
  <c r="E44" i="217"/>
  <c r="D18" i="259"/>
  <c r="C18" i="259" s="1"/>
  <c r="C31" i="259" l="1"/>
  <c r="D58" i="242"/>
  <c r="D56" i="242"/>
  <c r="D57" i="242" s="1"/>
  <c r="D21" i="241"/>
  <c r="D20" i="241" s="1"/>
  <c r="D63" i="242"/>
  <c r="D31" i="259"/>
  <c r="C9" i="253"/>
  <c r="C30" i="253" s="1"/>
  <c r="J30" i="253"/>
  <c r="I23" i="253"/>
  <c r="I30" i="253" s="1"/>
  <c r="L9" i="253"/>
  <c r="L30" i="253" s="1"/>
  <c r="N30" i="253"/>
  <c r="F9" i="253"/>
  <c r="F30" i="253" s="1"/>
  <c r="H30" i="253"/>
  <c r="E63" i="242"/>
</calcChain>
</file>

<file path=xl/sharedStrings.xml><?xml version="1.0" encoding="utf-8"?>
<sst xmlns="http://schemas.openxmlformats.org/spreadsheetml/2006/main" count="3555" uniqueCount="1893">
  <si>
    <t>Template EU OV1 – Overview of total risk exposure amounts</t>
  </si>
  <si>
    <t>Template EU KM1 - Key metrics template</t>
  </si>
  <si>
    <t>Template EU INS1 - Insurance participations</t>
  </si>
  <si>
    <t>Template EU INS2 - Financial conglomerates information on own funds and capital adequacy ratio</t>
  </si>
  <si>
    <t>Table EU OVC - ICAAP information</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</si>
  <si>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</si>
  <si>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</si>
  <si>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</si>
  <si>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</si>
  <si>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</si>
  <si>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</si>
  <si>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</si>
  <si>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</si>
  <si>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</si>
  <si>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</si>
  <si>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</si>
  <si>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</si>
  <si>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</si>
  <si>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</si>
  <si>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</si>
  <si>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</si>
  <si>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</si>
  <si>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</si>
  <si>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</si>
  <si>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</si>
  <si>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</si>
  <si>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</si>
  <si>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</si>
  <si>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</si>
  <si>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</si>
  <si>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</si>
  <si>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</si>
  <si>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</si>
  <si>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</si>
  <si>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</si>
  <si>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</si>
  <si>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</si>
  <si>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</si>
  <si>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</si>
  <si>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</si>
  <si>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</si>
  <si>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</si>
  <si>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</si>
  <si>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</si>
  <si>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</si>
  <si>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</si>
  <si>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</si>
  <si>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</si>
  <si>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</si>
  <si>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</si>
  <si>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</si>
  <si>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</si>
  <si>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</si>
  <si>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</si>
  <si>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</si>
  <si>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charset val="186"/>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</si>
  <si>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</si>
  <si>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</si>
  <si>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</si>
  <si>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</si>
  <si>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</si>
  <si>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</si>
  <si>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</si>
  <si>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</si>
  <si>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</si>
  <si>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</si>
  <si>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</si>
  <si>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</si>
  <si>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</si>
  <si>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</si>
  <si>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</si>
  <si>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</si>
  <si>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</si>
  <si>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</si>
  <si>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</si>
  <si>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</si>
  <si>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</si>
  <si>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</si>
  <si>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</si>
  <si>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</si>
  <si>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</si>
  <si>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</si>
  <si>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</si>
  <si>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</si>
  <si>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</si>
  <si>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</si>
  <si>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</si>
  <si>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</si>
  <si>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</si>
  <si>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</si>
  <si>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</si>
  <si>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</si>
  <si>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</si>
  <si>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</si>
  <si>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</si>
  <si>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</si>
  <si>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</si>
  <si>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</si>
  <si>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</si>
  <si>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</si>
  <si>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</si>
  <si>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</si>
  <si>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</si>
  <si>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</si>
  <si>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</si>
  <si>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</si>
  <si>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</si>
  <si>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Risk exposure amount</t>
  </si>
  <si>
    <t>Own fund instruments held in insurance or re-insurance undertakings  or insurance holding company not deducted from own funds</t>
  </si>
  <si>
    <t xml:space="preserve">Supplementary own fund requirements of the financial conglomerate (amount) </t>
  </si>
  <si>
    <t>Capital adequacy ratio of the financial conglomerate (%)</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</si>
  <si>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</si>
  <si>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</si>
  <si>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</si>
  <si>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</si>
  <si>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</si>
  <si>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</si>
  <si>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t>
  </si>
  <si>
    <t>(b)</t>
  </si>
  <si>
    <t>Table EU OVA - Institution risk management approach</t>
  </si>
  <si>
    <t>Table EU OVB - Disclosure on governance arrangements</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</si>
  <si>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</si>
  <si>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</si>
  <si>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</si>
  <si>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</si>
  <si>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</si>
  <si>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</si>
  <si>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</si>
  <si>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</si>
  <si>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</si>
  <si>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</si>
  <si>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</si>
  <si>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</si>
  <si>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</si>
  <si>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</si>
  <si>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</si>
  <si>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</si>
  <si>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</si>
  <si>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</si>
  <si>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</si>
  <si>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</si>
  <si>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</si>
  <si>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</si>
  <si>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</si>
  <si>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</si>
  <si>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</si>
  <si>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</si>
  <si>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</si>
  <si>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(c)</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</si>
  <si>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</si>
  <si>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</si>
  <si>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</si>
  <si>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</si>
  <si>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</si>
  <si>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Template EU CCyB1 - Geographical distribution of credit exposures relevant for the calculation of the countercyclical buffer</t>
  </si>
  <si>
    <t>Template EU CCyB2 - Amount of institution-specific countercyclical capital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</si>
  <si>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</si>
  <si>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</si>
  <si>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</si>
  <si>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</si>
  <si>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</si>
  <si>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</si>
  <si>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</si>
  <si>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</si>
  <si>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</si>
  <si>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</si>
  <si>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</si>
  <si>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</si>
  <si>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</si>
  <si>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</si>
  <si>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</si>
  <si>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</si>
  <si>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</si>
  <si>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</si>
  <si>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</si>
  <si>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</si>
  <si>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</si>
  <si>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</si>
  <si>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</si>
  <si>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</si>
  <si>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</si>
  <si>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</si>
  <si>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</si>
  <si>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</si>
  <si>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</si>
  <si>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</si>
  <si>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</si>
  <si>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</si>
  <si>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</si>
  <si>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</si>
  <si>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 xml:space="preserve">Template EU LI1 - Differences between the accounting scope and the scope of prudential consolidation and mapping of financial statement categories with regulatory risk categories </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</si>
  <si>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</si>
  <si>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</si>
  <si>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</si>
  <si>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</si>
  <si>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</si>
  <si>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</si>
  <si>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</si>
  <si>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</si>
  <si>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</si>
  <si>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</si>
  <si>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</si>
  <si>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</si>
  <si>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</si>
  <si>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</si>
  <si>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</si>
  <si>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</si>
  <si>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</si>
  <si>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</si>
  <si>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</si>
  <si>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</si>
  <si>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</si>
  <si>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</si>
  <si>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</si>
  <si>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</si>
  <si>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</si>
  <si>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</si>
  <si>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</si>
  <si>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</si>
  <si>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</si>
  <si>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</si>
  <si>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</si>
  <si>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</si>
  <si>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</si>
  <si>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</si>
  <si>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</si>
  <si>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</si>
  <si>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</si>
  <si>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</si>
  <si>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</si>
  <si>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</si>
  <si>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</si>
  <si>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</si>
  <si>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</si>
  <si>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</si>
  <si>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</si>
  <si>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</si>
  <si>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</si>
  <si>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</si>
  <si>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</si>
  <si>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</si>
  <si>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Article 436(b) CRR</t>
  </si>
  <si>
    <t>Differences between columns (a) and (b) in template EU LI1</t>
  </si>
  <si>
    <t>Article 436(d) CRR</t>
  </si>
  <si>
    <t>Qualitative information on the main sources of differences between the accounting and regulatoy scope of consolidation shown in template EU LI2</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</si>
  <si>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</si>
  <si>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</si>
  <si>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</si>
  <si>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</si>
  <si>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</si>
  <si>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</si>
  <si>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</si>
  <si>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Fixed format</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</si>
  <si>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</si>
  <si>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</si>
  <si>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</si>
  <si>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</si>
  <si>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</si>
  <si>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</si>
  <si>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</si>
  <si>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</si>
  <si>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</si>
  <si>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</si>
  <si>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</si>
  <si>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</si>
  <si>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</si>
  <si>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</si>
  <si>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</si>
  <si>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</si>
  <si>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</si>
  <si>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</si>
  <si>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</si>
  <si>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</si>
  <si>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</si>
  <si>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</si>
  <si>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</si>
  <si>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</si>
  <si>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</si>
  <si>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</si>
  <si>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</si>
  <si>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</si>
  <si>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</si>
  <si>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</si>
  <si>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</si>
  <si>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</si>
  <si>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</si>
  <si>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</si>
  <si>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</si>
  <si>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</si>
  <si>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</si>
  <si>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</si>
  <si>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</si>
  <si>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</si>
  <si>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</si>
  <si>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</si>
  <si>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</si>
  <si>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</si>
  <si>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</si>
  <si>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</si>
  <si>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</si>
  <si>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</si>
  <si>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</si>
  <si>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</si>
  <si>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</si>
  <si>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</si>
  <si>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</si>
  <si>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</si>
  <si>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</si>
  <si>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</si>
  <si>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</si>
  <si>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</si>
  <si>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</si>
  <si>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</si>
  <si>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</si>
  <si>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</si>
  <si>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</si>
  <si>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</si>
  <si>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</si>
  <si>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</si>
  <si>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Calibri"/>
        <family val="2"/>
        <scheme val="minor"/>
      </rPr>
      <t xml:space="preserve"> </t>
    </r>
    <r>
      <rPr>
        <sz val="9"/>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</si>
  <si>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</si>
  <si>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</si>
  <si>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</si>
  <si>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</si>
  <si>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</si>
  <si>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</si>
  <si>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</si>
  <si>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Calibri"/>
        <family val="2"/>
        <scheme val="minor"/>
      </rPr>
      <t xml:space="preserve"> items of the institution (negative amount)</t>
    </r>
  </si>
  <si>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</si>
  <si>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</si>
  <si>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</si>
  <si>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</si>
  <si>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</si>
  <si>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</si>
  <si>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</si>
  <si>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</si>
  <si>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</si>
  <si>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</si>
  <si>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</si>
  <si>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</si>
  <si>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</si>
  <si>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</si>
  <si>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</si>
  <si>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</si>
  <si>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</si>
  <si>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</si>
  <si>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</si>
  <si>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</si>
  <si>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</si>
  <si>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</si>
  <si>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Calibri"/>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</si>
  <si>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</si>
  <si>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</si>
  <si>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</si>
  <si>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</si>
  <si>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</si>
  <si>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</si>
  <si>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</si>
  <si>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</si>
  <si>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</si>
  <si>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</si>
  <si>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</si>
  <si>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</si>
  <si>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</si>
  <si>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</si>
  <si>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</si>
  <si>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</si>
  <si>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</si>
  <si>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</si>
  <si>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</si>
  <si>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</si>
  <si>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</si>
  <si>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</si>
  <si>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</si>
  <si>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</si>
  <si>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</si>
  <si>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</si>
  <si>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</si>
  <si>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</si>
  <si>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</si>
  <si>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</si>
  <si>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</si>
  <si>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</si>
  <si>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</si>
  <si>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</si>
  <si>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</si>
  <si>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</si>
  <si>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</si>
  <si>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</si>
  <si>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</si>
  <si>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</si>
  <si>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</si>
  <si>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</si>
  <si>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</si>
  <si>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</si>
  <si>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</si>
  <si>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r>
      <t>Direct and indirect holdings of</t>
    </r>
    <r>
      <rPr>
        <sz val="9"/>
        <rFont val="Calibri"/>
        <family val="2"/>
        <scheme val="minor"/>
      </rPr>
      <t xml:space="preserve"> own funds and  eligible liabilities of financial sector entities where the institution does not have a significant investment in those entities (amount below 10% threshold and net of eligible short positions)   </t>
    </r>
  </si>
  <si>
    <t xml:space="preserve">Direct and indirect holdings by the institution of the CET1 instruments of financial sector entities where the institution has a significant investment in those entities (amount below 17.65% thresholds and net of eligible short positions) </t>
  </si>
  <si>
    <r>
      <t xml:space="preserve">Deferred tax assets arising from temporary differences (amount below </t>
    </r>
    <r>
      <rPr>
        <sz val="9"/>
        <rFont val="Calibri"/>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</si>
  <si>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</si>
  <si>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</si>
  <si>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</si>
  <si>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</si>
  <si>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</si>
  <si>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</si>
  <si>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</si>
  <si>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</si>
  <si>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</si>
  <si>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</si>
  <si>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</si>
  <si>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</si>
  <si>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</si>
  <si>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</si>
  <si>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</si>
  <si>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</si>
  <si>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</si>
  <si>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</si>
  <si>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</si>
  <si>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</si>
  <si>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</si>
  <si>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</si>
  <si>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</si>
  <si>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Qualitative or quantitative information - Free format</t>
  </si>
  <si>
    <t>Issuer</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</si>
  <si>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</si>
  <si>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</si>
  <si>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</si>
  <si>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</si>
  <si>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</si>
  <si>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</si>
  <si>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</si>
  <si>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</si>
  <si>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</si>
  <si>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</si>
  <si>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</si>
  <si>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</si>
  <si>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</si>
  <si>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</si>
  <si>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</si>
  <si>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</si>
  <si>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</si>
  <si>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</si>
  <si>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</si>
  <si>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</si>
  <si>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</si>
  <si>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</si>
  <si>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</si>
  <si>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</si>
  <si>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</si>
  <si>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</si>
  <si>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</si>
  <si>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</si>
  <si>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</si>
  <si>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</si>
  <si>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</si>
  <si>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</si>
  <si>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</si>
  <si>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</si>
  <si>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</si>
  <si>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</si>
  <si>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</si>
  <si>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</si>
  <si>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</si>
  <si>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</si>
  <si>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</si>
  <si>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</si>
  <si>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</si>
  <si>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</si>
  <si>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</si>
  <si>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</si>
  <si>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</si>
  <si>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</si>
  <si>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</si>
  <si>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</si>
  <si>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</si>
  <si>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</si>
  <si>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</si>
  <si>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(1) Insert ‘N/A’ if the question is not applicable</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</si>
  <si>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</si>
  <si>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</si>
  <si>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</si>
  <si>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</si>
  <si>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</si>
  <si>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</si>
  <si>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</si>
  <si>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</si>
  <si>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charset val="186"/>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</si>
  <si>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</si>
  <si>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</si>
  <si>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</si>
  <si>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</si>
  <si>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</si>
  <si>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</si>
  <si>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</si>
  <si>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</si>
  <si>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</si>
  <si>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</si>
  <si>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</si>
  <si>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</si>
  <si>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</si>
  <si>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</si>
  <si>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</si>
  <si>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</si>
  <si>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</si>
  <si>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</si>
  <si>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</si>
  <si>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</si>
  <si>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</si>
  <si>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</si>
  <si>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</si>
  <si>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</si>
  <si>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</si>
  <si>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</si>
  <si>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</si>
  <si>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</si>
  <si>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</si>
  <si>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</si>
  <si>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</si>
  <si>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</si>
  <si>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</si>
  <si>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r>
      <t xml:space="preserve">(Exempted CCP leg of client-cleared trade exposures) (Original </t>
    </r>
    <r>
      <rPr>
        <sz val="11"/>
        <color theme="1"/>
        <rFont val="Calibri"/>
        <family val="2"/>
        <charset val="186"/>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</si>
  <si>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</si>
  <si>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</si>
  <si>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</si>
  <si>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</si>
  <si>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</si>
  <si>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</si>
  <si>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</si>
  <si>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</si>
  <si>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</si>
  <si>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</si>
  <si>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</si>
  <si>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</si>
  <si>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</si>
  <si>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</si>
  <si>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</si>
  <si>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</si>
  <si>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charset val="186"/>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</si>
  <si>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</si>
  <si>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</si>
  <si>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</si>
  <si>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</si>
  <si>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</si>
  <si>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</si>
  <si>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</si>
  <si>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</si>
  <si>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</si>
  <si>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</si>
  <si>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</si>
  <si>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charset val="186"/>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</si>
  <si>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</si>
  <si>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</si>
  <si>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</si>
  <si>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</si>
  <si>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</si>
  <si>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</si>
  <si>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</si>
  <si>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</si>
  <si>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</si>
  <si>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</si>
  <si>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</si>
  <si>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</si>
  <si>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</si>
  <si>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</si>
  <si>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charset val="186"/>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</si>
  <si>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</si>
  <si>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</si>
  <si>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</si>
  <si>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charset val="186"/>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</si>
  <si>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</si>
  <si>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</si>
  <si>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</si>
  <si>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</si>
  <si>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</si>
  <si>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</si>
  <si>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charset val="186"/>
        <scheme val="minor"/>
      </rPr>
      <t>b</t>
    </r>
  </si>
  <si>
    <t>Choice on transitional arrangements for the definition of the capital measure</t>
  </si>
  <si>
    <t>Disclosure of mean values</t>
  </si>
  <si>
    <r>
      <t>Mean of daily values of gross SFT assets, after adjustment for sale accounting transactions</t>
    </r>
    <r>
      <rPr>
        <sz val="11"/>
        <rFont val="Calibri"/>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</si>
  <si>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</si>
  <si>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Calibri"/>
        <family val="2"/>
        <charset val="186"/>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</si>
  <si>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</si>
  <si>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charset val="186"/>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</si>
  <si>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</si>
  <si>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</si>
  <si>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</si>
  <si>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</si>
  <si>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</si>
  <si>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</si>
  <si>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</si>
  <si>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</si>
  <si>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</si>
  <si>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</si>
  <si>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</si>
  <si>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</si>
  <si>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</si>
  <si>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</si>
  <si>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</si>
  <si>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</si>
  <si>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</si>
  <si>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</si>
  <si>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</si>
  <si>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</si>
  <si>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</si>
  <si>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</si>
  <si>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</si>
  <si>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</si>
  <si>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</si>
  <si>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</si>
  <si>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</si>
  <si>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Row</t>
  </si>
  <si>
    <t>Description of the processes used to manage the risk of excessive leverage</t>
  </si>
  <si>
    <r>
      <t xml:space="preserve">Description of the factors that had an impact on the leverage </t>
    </r>
    <r>
      <rPr>
        <sz val="11"/>
        <color rgb="FFFF0000"/>
        <rFont val="Calibri"/>
        <family val="2"/>
        <scheme val="minor"/>
      </rPr>
      <t>r</t>
    </r>
    <r>
      <rPr>
        <sz val="11"/>
        <color rgb="FF000000"/>
        <rFont val="Calibri"/>
        <family val="2"/>
        <scheme val="minor"/>
      </rPr>
      <t xml:space="preserve">atio during the period to which the disclosed leverage </t>
    </r>
    <r>
      <rPr>
        <sz val="11"/>
        <color rgb="FFFF0000"/>
        <rFont val="Calibri"/>
        <family val="2"/>
        <scheme val="minor"/>
      </rPr>
      <t>r</t>
    </r>
    <r>
      <rPr>
        <sz val="11"/>
        <color rgb="FF000000"/>
        <rFont val="Calibri"/>
        <family val="2"/>
        <scheme val="minor"/>
      </rPr>
      <t>atio refers</t>
    </r>
  </si>
  <si>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</si>
  <si>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</si>
  <si>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</si>
  <si>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</si>
  <si>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in accordance with Article 451a(4) CRR</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</si>
  <si>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</si>
  <si>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</si>
  <si>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</si>
  <si>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</si>
  <si>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</si>
  <si>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</si>
  <si>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</si>
  <si>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</si>
  <si>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</si>
  <si>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r>
      <t>·</t>
    </r>
    <r>
      <rPr>
        <sz val="7"/>
        <rFont val="Calibri"/>
        <family val="2"/>
        <scheme val="minor"/>
      </rPr>
      <t xml:space="preserve">         </t>
    </r>
    <r>
      <rPr>
        <sz val="12"/>
        <rFont val="Calibri"/>
        <family val="2"/>
        <scheme val="minor"/>
      </rPr>
      <t>Concentration limits on collateral pools and sources of funding (both products and counterparties)</t>
    </r>
  </si>
  <si>
    <r>
      <t>·</t>
    </r>
    <r>
      <rPr>
        <sz val="7"/>
        <rFont val="Calibri"/>
        <family val="2"/>
        <scheme val="minor"/>
      </rPr>
      <t xml:space="preserve">         </t>
    </r>
    <r>
      <rPr>
        <sz val="12"/>
        <rFont val="Calibri"/>
        <family val="2"/>
        <scheme val="minor"/>
      </rPr>
      <t>Customised measurement tools or metrics that assess the structure of the bank’s balance sheet or that project cash flows and future liquidity positions, taking into account off-balance sheet risks which are specific to that bank</t>
    </r>
  </si>
  <si>
    <r>
      <t>·</t>
    </r>
    <r>
      <rPr>
        <sz val="7"/>
        <rFont val="Calibri"/>
        <family val="2"/>
        <scheme val="minor"/>
      </rPr>
      <t xml:space="preserve">         </t>
    </r>
    <r>
      <rPr>
        <sz val="12"/>
        <rFont val="Calibri"/>
        <family val="2"/>
        <scheme val="minor"/>
      </rPr>
      <t>Liquidity exposures and funding needs at the level of individual legal entities, foreign branches and subsidiaries, taking into account legal, regulatory and operational limitations on the transferability of liquidity</t>
    </r>
  </si>
  <si>
    <r>
      <t>·</t>
    </r>
    <r>
      <rPr>
        <sz val="7"/>
        <rFont val="Calibri"/>
        <family val="2"/>
        <scheme val="minor"/>
      </rPr>
      <t xml:space="preserve">         </t>
    </r>
    <r>
      <rPr>
        <sz val="12"/>
        <rFont val="Calibri"/>
        <family val="2"/>
        <scheme val="minor"/>
      </rPr>
      <t>Balance sheet and off-balance sheet items broken down into maturity buckets and the resultant liquidity gaps</t>
    </r>
  </si>
  <si>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</si>
  <si>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</si>
  <si>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</si>
  <si>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</si>
  <si>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</si>
  <si>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</si>
  <si>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</si>
  <si>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</si>
  <si>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</si>
  <si>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</si>
  <si>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</si>
  <si>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</si>
  <si>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</si>
  <si>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</si>
  <si>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</si>
  <si>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</si>
  <si>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</si>
  <si>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</si>
  <si>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</si>
  <si>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</si>
  <si>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</si>
  <si>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</si>
  <si>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</si>
  <si>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</si>
  <si>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</si>
  <si>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</si>
  <si>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</si>
  <si>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</si>
  <si>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</si>
  <si>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</si>
  <si>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</si>
  <si>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</si>
  <si>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</si>
  <si>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</si>
  <si>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</si>
  <si>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</si>
  <si>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</si>
  <si>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</si>
  <si>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</si>
  <si>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</si>
  <si>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</si>
  <si>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</si>
  <si>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</si>
  <si>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</si>
  <si>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</si>
  <si>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</si>
  <si>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</si>
  <si>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</si>
  <si>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</si>
  <si>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</si>
  <si>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</si>
  <si>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</si>
  <si>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</si>
  <si>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</si>
  <si>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</si>
  <si>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</si>
  <si>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</si>
  <si>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</si>
  <si>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</si>
  <si>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</si>
  <si>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</si>
  <si>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</si>
  <si>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</si>
  <si>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</si>
  <si>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</si>
  <si>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</si>
  <si>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</si>
  <si>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</si>
  <si>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</si>
  <si>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</si>
  <si>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</si>
  <si>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</si>
  <si>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</si>
  <si>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</si>
  <si>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</si>
  <si>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</si>
  <si>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</si>
  <si>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</si>
  <si>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</si>
  <si>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</si>
  <si>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</si>
  <si>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</si>
  <si>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</si>
  <si>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</si>
  <si>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</si>
  <si>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</si>
  <si>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charset val="186"/>
        <scheme val="minor"/>
      </rPr>
      <t> </t>
    </r>
  </si>
  <si>
    <t xml:space="preserve">NSFR derivative liabilities before deduction of variation margin posted </t>
  </si>
  <si>
    <t>All other assets not included in the above categories</t>
  </si>
  <si>
    <t>Off-balance sheet items</t>
  </si>
  <si>
    <t>Total RSF</t>
  </si>
  <si>
    <t>Net Stable Funding Ratio (%)</t>
  </si>
  <si>
    <t>Template EU CR4 – standardised approach – Credit risk exposure and CRM effects</t>
  </si>
  <si>
    <t>Template EU CR5 – standardised approach</t>
  </si>
  <si>
    <t>Table EU CRD – Qualitative disclosure requirements related to standardised approach</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</si>
  <si>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</si>
  <si>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</si>
  <si>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</si>
  <si>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</si>
  <si>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</si>
  <si>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</si>
  <si>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</si>
  <si>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</si>
  <si>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</si>
  <si>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 xml:space="preserve"> Exposure classes</t>
  </si>
  <si>
    <t>Exposures before CCF and before CRM</t>
  </si>
  <si>
    <t>Exposures post CCF and post CRM</t>
  </si>
  <si>
    <t>RWAs and RWAs density</t>
  </si>
  <si>
    <t>On-balance-sheet exposures</t>
  </si>
  <si>
    <t>Off-balance-sheet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</si>
  <si>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</si>
  <si>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</si>
  <si>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</si>
  <si>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</si>
  <si>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</si>
  <si>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</si>
  <si>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</si>
  <si>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</si>
  <si>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</si>
  <si>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</si>
  <si>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</si>
  <si>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</si>
  <si>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</si>
  <si>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</si>
  <si>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</si>
  <si>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</si>
  <si>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</si>
  <si>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n</t>
  </si>
  <si>
    <t>o</t>
  </si>
  <si>
    <t>p</t>
  </si>
  <si>
    <t>q</t>
  </si>
  <si>
    <t>Exposures secured by mortgages on immovable property</t>
  </si>
  <si>
    <t>Exposures to institutions and corporates with a short-term credit assessment</t>
  </si>
  <si>
    <t>Units or shares in collective investment undertakings</t>
  </si>
  <si>
    <t>Equity exposures</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</si>
  <si>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</si>
  <si>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</si>
  <si>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</si>
  <si>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</si>
  <si>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</si>
  <si>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</si>
  <si>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</si>
  <si>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</si>
  <si>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</si>
  <si>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</si>
  <si>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</si>
  <si>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</si>
  <si>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</si>
  <si>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</si>
  <si>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</si>
  <si>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</si>
  <si>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</si>
  <si>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</si>
  <si>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</si>
  <si>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</si>
  <si>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</si>
  <si>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</si>
  <si>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</si>
  <si>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</si>
  <si>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Template EU CR1: Performing and non-performing exposures and related provisions. </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</si>
  <si>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</si>
  <si>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</si>
  <si>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</si>
  <si>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</si>
  <si>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</si>
  <si>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</si>
  <si>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</si>
  <si>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</si>
  <si>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</si>
  <si>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</si>
  <si>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</si>
  <si>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</si>
  <si>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</si>
  <si>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</si>
  <si>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</si>
  <si>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</si>
  <si>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</si>
  <si>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</si>
  <si>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</si>
  <si>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</si>
  <si>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</si>
  <si>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</si>
  <si>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</si>
  <si>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</si>
  <si>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</si>
  <si>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</si>
  <si>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</si>
  <si>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</si>
  <si>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</si>
  <si>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</si>
  <si>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</si>
  <si>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</si>
  <si>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</si>
  <si>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</si>
  <si>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</si>
  <si>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</si>
  <si>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</si>
  <si>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</si>
  <si>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</si>
  <si>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</si>
  <si>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</si>
  <si>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</si>
  <si>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</si>
  <si>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</si>
  <si>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</si>
  <si>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</si>
  <si>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</si>
  <si>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</si>
  <si>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</si>
  <si>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</si>
  <si>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</si>
  <si>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</si>
  <si>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</si>
  <si>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</si>
  <si>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</si>
  <si>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</si>
  <si>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</si>
  <si>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</si>
  <si>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</si>
  <si>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</si>
  <si>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</si>
  <si>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</si>
  <si>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</si>
  <si>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</si>
  <si>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</si>
  <si>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</si>
  <si>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</si>
  <si>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</si>
  <si>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</si>
  <si>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</si>
  <si>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</si>
  <si>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</si>
  <si>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</si>
  <si>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</si>
  <si>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</si>
  <si>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</si>
  <si>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</si>
  <si>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</si>
  <si>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</si>
  <si>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</si>
  <si>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</si>
  <si>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</si>
  <si>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</si>
  <si>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</si>
  <si>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</si>
  <si>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</si>
  <si>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</si>
  <si>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</si>
  <si>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</si>
  <si>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Calibri"/>
        <family val="2"/>
        <scheme val="minor"/>
      </rPr>
      <t> </t>
    </r>
  </si>
  <si>
    <r>
      <t>f</t>
    </r>
    <r>
      <rPr>
        <sz val="8"/>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</si>
  <si>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</si>
  <si>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</si>
  <si>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</si>
  <si>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</si>
  <si>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</si>
  <si>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</si>
  <si>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Country 2</t>
  </si>
  <si>
    <t>Country 3</t>
  </si>
  <si>
    <t>Country 4</t>
  </si>
  <si>
    <t>Country N</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</si>
  <si>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</si>
  <si>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</si>
  <si>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</si>
  <si>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</si>
  <si>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</si>
  <si>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</si>
  <si>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</si>
  <si>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</si>
  <si>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</si>
  <si>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</si>
  <si>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</si>
  <si>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</si>
  <si>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</si>
  <si>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</si>
  <si>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</si>
  <si>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</si>
  <si>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</si>
  <si>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</si>
  <si>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</si>
  <si>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</si>
  <si>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</si>
  <si>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</si>
  <si>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</si>
  <si>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</si>
  <si>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</si>
  <si>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</si>
  <si>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</si>
  <si>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</si>
  <si>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</si>
  <si>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</si>
  <si>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</si>
  <si>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</si>
  <si>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</si>
  <si>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</si>
  <si>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</si>
  <si>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</si>
  <si>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</si>
  <si>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</si>
  <si>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</si>
  <si>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</si>
  <si>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</si>
  <si>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</si>
  <si>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</si>
  <si>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</si>
  <si>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</si>
  <si>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</si>
  <si>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</si>
  <si>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</si>
  <si>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</si>
  <si>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</si>
  <si>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</si>
  <si>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</si>
  <si>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</si>
  <si>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</si>
  <si>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</si>
  <si>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</si>
  <si>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</si>
  <si>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</si>
  <si>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</si>
  <si>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</si>
  <si>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</si>
  <si>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</si>
  <si>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</si>
  <si>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Table EU CRC – Qualitative disclosure requirements related to CRM techniques</t>
  </si>
  <si>
    <t>Template EU CR3 –  CRM techniques overview:  Disclosure of the use of credit risk mitigation techniques</t>
  </si>
  <si>
    <t>Article 453 (a) CRR</t>
  </si>
  <si>
    <t xml:space="preserve">A description of the core features of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</si>
  <si>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</si>
  <si>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</si>
  <si>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</si>
  <si>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</si>
  <si>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</si>
  <si>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</si>
  <si>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</si>
  <si>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</si>
  <si>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</si>
  <si>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</si>
  <si>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</si>
  <si>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</si>
  <si>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</si>
  <si>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</si>
  <si>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Debt securities </t>
  </si>
  <si>
    <t>  </t>
  </si>
  <si>
    <t xml:space="preserve">     Of which non-performing exposures</t>
  </si>
  <si>
    <t xml:space="preserve">            Of which defaulted </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</si>
  <si>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</si>
  <si>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</si>
  <si>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</si>
  <si>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</si>
  <si>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</si>
  <si>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</si>
  <si>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</si>
  <si>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</si>
  <si>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</si>
  <si>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</si>
  <si>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</si>
  <si>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</si>
  <si>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</si>
  <si>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charset val="186"/>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</si>
  <si>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</si>
  <si>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</si>
  <si>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</si>
  <si>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</si>
  <si>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</si>
  <si>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</si>
  <si>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</si>
  <si>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</si>
  <si>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</si>
  <si>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</si>
  <si>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</si>
  <si>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</si>
  <si>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</si>
  <si>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</si>
  <si>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</si>
  <si>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</si>
  <si>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</si>
  <si>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</si>
  <si>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Exposure class X</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</si>
  <si>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</si>
  <si>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</si>
  <si>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</si>
  <si>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</si>
  <si>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</si>
  <si>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</si>
  <si>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</si>
  <si>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</si>
  <si>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</si>
  <si>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</si>
  <si>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</si>
  <si>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</si>
  <si>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</si>
  <si>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</si>
  <si>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</si>
  <si>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</si>
  <si>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</si>
  <si>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</si>
  <si>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</si>
  <si>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</si>
  <si>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</si>
  <si>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</si>
  <si>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</si>
  <si>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</si>
  <si>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</si>
  <si>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</si>
  <si>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</si>
  <si>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</si>
  <si>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</si>
  <si>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</si>
  <si>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</si>
  <si>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</si>
  <si>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</si>
  <si>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</si>
  <si>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</si>
  <si>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</si>
  <si>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</si>
  <si>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</si>
  <si>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</si>
  <si>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</si>
  <si>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</si>
  <si>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</si>
  <si>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</si>
  <si>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</si>
  <si>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</si>
  <si>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  </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</si>
  <si>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</si>
  <si>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</si>
  <si>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</si>
  <si>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</si>
  <si>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</si>
  <si>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</si>
  <si>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</si>
  <si>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</si>
  <si>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</si>
  <si>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r>
      <t xml:space="preserve"> </t>
    </r>
    <r>
      <rPr>
        <sz val="8.5"/>
        <color theme="1"/>
        <rFont val="Segoe UI"/>
        <family val="2"/>
      </rPr>
      <t>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</si>
  <si>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</si>
  <si>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</si>
  <si>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</si>
  <si>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</si>
  <si>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</si>
  <si>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</si>
  <si>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</si>
  <si>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</si>
  <si>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</si>
  <si>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</si>
  <si>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</si>
  <si>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</si>
  <si>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</si>
  <si>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</si>
  <si>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</si>
  <si>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</si>
  <si>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</si>
  <si>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</si>
  <si>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</si>
  <si>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</si>
  <si>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</si>
  <si>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</si>
  <si>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</si>
  <si>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</si>
  <si>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</si>
  <si>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</si>
  <si>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</si>
  <si>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</si>
  <si>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</si>
  <si>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</si>
  <si>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</si>
  <si>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</si>
  <si>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</si>
  <si>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</si>
  <si>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</si>
  <si>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</si>
  <si>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</si>
  <si>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</si>
  <si>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</si>
  <si>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</si>
  <si>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External rating
equivalent</t>
  </si>
  <si>
    <t>Template EU CR10 –  Specialised lending and equity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</si>
  <si>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</si>
  <si>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</si>
  <si>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</si>
  <si>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</si>
  <si>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</si>
  <si>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</si>
  <si>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</si>
  <si>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</si>
  <si>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</si>
  <si>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</si>
  <si>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</si>
  <si>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</si>
  <si>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</si>
  <si>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</si>
  <si>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</si>
  <si>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</si>
  <si>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</si>
  <si>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</si>
  <si>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</si>
  <si>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</si>
  <si>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t>
  </si>
  <si>
    <t>Equity exposures under the simple risk-weighted approach</t>
  </si>
  <si>
    <t>Categories</t>
  </si>
  <si>
    <t>Private equity exposures</t>
  </si>
  <si>
    <t>Exchange-traded equity exposures</t>
  </si>
  <si>
    <t>Other equity exposures</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</si>
  <si>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</si>
  <si>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</si>
  <si>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</si>
  <si>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</si>
  <si>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</si>
  <si>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</si>
  <si>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</si>
  <si>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Flexible format disclosure</t>
  </si>
  <si>
    <r>
      <t xml:space="preserve">Points (a) and (d) of Article 435 (1) CRR
</t>
    </r>
    <r>
      <rPr>
        <sz val="10"/>
        <color theme="1"/>
        <rFont val="Arial"/>
        <family val="2"/>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</si>
  <si>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11"/>
        <color theme="1"/>
        <rFont val="Calibri"/>
        <family val="2"/>
        <charset val="186"/>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</si>
  <si>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Point (c ) of Article 435 (1) CRR
</t>
    </r>
    <r>
      <rPr>
        <sz val="11"/>
        <color theme="1"/>
        <rFont val="Calibri"/>
        <family val="2"/>
        <charset val="186"/>
        <scheme val="minor"/>
      </rPr>
      <t xml:space="preserve">
Scope and nature of risk reporting and measurement systems</t>
    </r>
  </si>
  <si>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</si>
  <si>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</si>
  <si>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</si>
  <si>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</si>
  <si>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</si>
  <si>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</si>
  <si>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</si>
  <si>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</si>
  <si>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</si>
  <si>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</si>
  <si>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</si>
  <si>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EU (a)</t>
  </si>
  <si>
    <r>
      <rPr>
        <b/>
        <sz val="10"/>
        <color theme="1"/>
        <rFont val="Calibri"/>
        <family val="2"/>
        <scheme val="minor"/>
      </rPr>
      <t xml:space="preserve">Article 455(c) CRR
</t>
    </r>
    <r>
      <rPr>
        <sz val="10"/>
        <color theme="1"/>
        <rFont val="Calibri"/>
        <family val="2"/>
        <scheme val="minor"/>
      </rPr>
      <t xml:space="preserve">
Description of the procedures and systems implemented for the assurance of tradability of the positions included in the trading book in order to comply with the requirements of Article 104. 
Description of the methodology used to ensure that the policies and procedures implemented for the overall management of the trading book are appropriate. </t>
    </r>
  </si>
  <si>
    <t>EU (b)</t>
  </si>
  <si>
    <r>
      <t xml:space="preserve">
</t>
    </r>
    <r>
      <rPr>
        <b/>
        <sz val="10"/>
        <rFont val="Calibri"/>
        <family val="2"/>
        <scheme val="minor"/>
      </rPr>
      <t>Article 455(c) CRR</t>
    </r>
    <r>
      <rPr>
        <sz val="10"/>
        <rFont val="Calibri"/>
        <family val="2"/>
        <scheme val="minor"/>
      </rPr>
      <t xml:space="preserve">
For exposures from the trading and the non-trading book that are measured at fair value in accordance with
the applicable accounting framework and that have their exposure value adjusted in accordance with
Part Two, Title I, Chapter 2, Article 34 and Part Three, Title I, Chapter 3, Article 105 of the CRR (as well as the
Commission Delegated Regulation (EU) No 2016/101), institutions shall describe systems and controls to
ensure that the valuation estimates are prudent and reliable. These disclosures shall be provided as part of the
market risk disclosures for exposures from the trading book.</t>
    </r>
  </si>
  <si>
    <r>
      <rPr>
        <b/>
        <sz val="10"/>
        <color rgb="FF000000"/>
        <rFont val="Calibri"/>
        <family val="2"/>
        <scheme val="minor"/>
      </rPr>
      <t>Point (i) of Article 455(a) CRR</t>
    </r>
    <r>
      <rPr>
        <sz val="10"/>
        <color rgb="FF000000"/>
        <rFont val="Calibri"/>
        <family val="2"/>
        <scheme val="minor"/>
      </rPr>
      <t xml:space="preserve">
(A) Institutions using VaR models and SVaR models must disclose the following information:</t>
    </r>
  </si>
  <si>
    <t xml:space="preserve">(a) </t>
  </si>
  <si>
    <r>
      <rPr>
        <b/>
        <sz val="10"/>
        <color rgb="FF000000"/>
        <rFont val="Calibri"/>
        <family val="2"/>
        <scheme val="minor"/>
      </rPr>
      <t xml:space="preserve">Point (i) of Article 455 (a) and Article 455 (b) CRR
</t>
    </r>
    <r>
      <rPr>
        <sz val="10"/>
        <color rgb="FF000000"/>
        <rFont val="Calibri"/>
        <family val="2"/>
        <scheme val="minor"/>
      </rPr>
      <t xml:space="preserve">
Description of activities and risks covered by VaR and SVaR models, specifying how they are distributed in portfolios/sub-portfolios for which the competent authority has granted permission.</t>
    </r>
  </si>
  <si>
    <r>
      <rPr>
        <b/>
        <sz val="10"/>
        <rFont val="Calibri"/>
        <family val="2"/>
        <scheme val="minor"/>
      </rPr>
      <t xml:space="preserve">Article 455(b) CRR
</t>
    </r>
    <r>
      <rPr>
        <sz val="10"/>
        <rFont val="Calibri"/>
        <family val="2"/>
        <scheme val="minor"/>
      </rPr>
      <t xml:space="preserve">
Description of the scope of application of the VaR and SVaR models for which the competent authority has granted permission, </t>
    </r>
    <r>
      <rPr>
        <i/>
        <sz val="10"/>
        <rFont val="Calibri"/>
        <family val="2"/>
        <scheme val="minor"/>
      </rPr>
      <t>including which entities in the group use these models and how the models represent all the models used at the group level, as well as the percentage of own funds requirements covered by the models or if the same models of VaR/SVaR are used for all entities with market risk exposure</t>
    </r>
  </si>
  <si>
    <r>
      <rPr>
        <b/>
        <sz val="10"/>
        <rFont val="Calibri"/>
        <family val="2"/>
        <scheme val="minor"/>
      </rPr>
      <t xml:space="preserve">Point (i) of Article 455(a) CRR
</t>
    </r>
    <r>
      <rPr>
        <sz val="10"/>
        <rFont val="Calibri"/>
        <family val="2"/>
        <scheme val="minor"/>
      </rPr>
      <t xml:space="preserve">
Characteristics of the models used, including:</t>
    </r>
  </si>
  <si>
    <t xml:space="preserve">General description of regulatory VaR and SVaR models </t>
  </si>
  <si>
    <t xml:space="preserve">(d) </t>
  </si>
  <si>
    <t xml:space="preserve">Discussion of the main differences, if any, between the model used for management purposes and the model used for regulatory purposes (10 day 99%) for VaR and SVaR models. </t>
  </si>
  <si>
    <t xml:space="preserve">(e) </t>
  </si>
  <si>
    <t xml:space="preserve">For VaR models: </t>
  </si>
  <si>
    <t xml:space="preserve">(i) </t>
  </si>
  <si>
    <t>Data updating frequency;</t>
  </si>
  <si>
    <t xml:space="preserve"> (ii) </t>
  </si>
  <si>
    <t xml:space="preserve">Length of the data period that is used to calibrate the model. Describe the weighting scheme that is used (if any); </t>
  </si>
  <si>
    <t xml:space="preserve">(iii) </t>
  </si>
  <si>
    <t xml:space="preserve">How the institutions determines the 10-day holding period (for example, does it scale up a 1-day VaR by the square root of 10, or does it directly model the 10-day VaR?); </t>
  </si>
  <si>
    <t xml:space="preserve"> (iv) </t>
  </si>
  <si>
    <t xml:space="preserve">Aggregation approach, which is the method for aggregating the specific and general risk (i.e. do the institutions calculate the specific charge as a stand-alone charge by using a different method than the one used to calculate the general risk or do the institutions use a single model that diversifies general and specific risk?); </t>
  </si>
  <si>
    <t xml:space="preserve">(v) </t>
  </si>
  <si>
    <t xml:space="preserve">Valuation approach (full revaluation or use of approximations); </t>
  </si>
  <si>
    <t xml:space="preserve">(vi) </t>
  </si>
  <si>
    <t xml:space="preserve">Whether, when simulating potential movements in risk factors, absolute or relative returns (or a mixed approach) are used (i.e. proportional change in prices or rates or absolute change in prices or rates). </t>
  </si>
  <si>
    <t xml:space="preserve">(f) </t>
  </si>
  <si>
    <t xml:space="preserve">For SVaR models, specify: </t>
  </si>
  <si>
    <t xml:space="preserve">How the 10-day holding period is determined. For example, does the institution scale up a 1-day VaR by the square root of 10, or does it directly model the 10-day VaR? If the approach is the same as for the VaR models, the institutions may confirm this and refer to disclosure (e) (iii) above; </t>
  </si>
  <si>
    <t xml:space="preserve">The stress period chosen by the institution and the rationale for this choice; </t>
  </si>
  <si>
    <t xml:space="preserve">Valuation approach (full revaluation or use of approximations). </t>
  </si>
  <si>
    <t xml:space="preserve">(g)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</si>
  <si>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VaR and SVaR models apply at the group level).</t>
    </r>
  </si>
  <si>
    <t xml:space="preserve">(h) </t>
  </si>
  <si>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internal models and modelling processes. </t>
    </r>
  </si>
  <si>
    <r>
      <rPr>
        <b/>
        <sz val="10"/>
        <color rgb="FF000000"/>
        <rFont val="Calibri"/>
        <family val="2"/>
        <scheme val="minor"/>
      </rPr>
      <t>Point (ii) of Article 455(a) CRR</t>
    </r>
    <r>
      <rPr>
        <sz val="10"/>
        <color rgb="FF000000"/>
        <rFont val="Calibri"/>
        <family val="2"/>
        <scheme val="minor"/>
      </rPr>
      <t xml:space="preserve">
(B) Institutions using internal models to measure the own funds requirements for the incremental default and migration risk (IRC) must disclose the following information: </t>
    </r>
  </si>
  <si>
    <r>
      <rPr>
        <b/>
        <sz val="10"/>
        <color rgb="FF000000"/>
        <rFont val="Calibri"/>
        <family val="2"/>
        <scheme val="minor"/>
      </rPr>
      <t xml:space="preserve">Point (ii) of Article 455 (a) and Article 455 (b) CRR
</t>
    </r>
    <r>
      <rPr>
        <sz val="10"/>
        <color rgb="FF000000"/>
        <rFont val="Calibri"/>
        <family val="2"/>
        <scheme val="minor"/>
      </rPr>
      <t xml:space="preserve">
Description of risks covered by the IRC models, specifying how they are distributed in portfolios/sub-portfolios for which the competent authority has granted permission.</t>
    </r>
  </si>
  <si>
    <r>
      <rPr>
        <b/>
        <sz val="10"/>
        <color rgb="FF000000"/>
        <rFont val="Calibri"/>
        <family val="2"/>
        <scheme val="minor"/>
      </rPr>
      <t>Article 455(b) CRR</t>
    </r>
    <r>
      <rPr>
        <sz val="10"/>
        <color rgb="FF000000"/>
        <rFont val="Calibri"/>
        <family val="2"/>
        <scheme val="minor"/>
      </rPr>
      <t xml:space="preserve">
Description of the scope of application of the IRC model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the percentage of own funds requirements covered by the models /or if the same models of IRC is used for all entities with market risk exposure</t>
    </r>
  </si>
  <si>
    <r>
      <rPr>
        <b/>
        <sz val="10"/>
        <color theme="1"/>
        <rFont val="Calibri"/>
        <family val="2"/>
        <scheme val="minor"/>
      </rPr>
      <t xml:space="preserve">Point (ii) of Article 455(a) CRR
</t>
    </r>
    <r>
      <rPr>
        <sz val="10"/>
        <color theme="1"/>
        <rFont val="Calibri"/>
        <family val="2"/>
        <scheme val="minor"/>
      </rPr>
      <t xml:space="preserve">
General description of the methodology used for internal models for incremental default and migration risk, including:</t>
    </r>
  </si>
  <si>
    <t xml:space="preserve">Information about the overall modelling approach (notably, the use of spread-based models or transition matrix-based models); </t>
  </si>
  <si>
    <t xml:space="preserve">Information on the calibration of the transition matrix; </t>
  </si>
  <si>
    <t xml:space="preserve">Information about correlation assumptions; </t>
  </si>
  <si>
    <t xml:space="preserve">Approach used to determine liquidity horizons; </t>
  </si>
  <si>
    <t xml:space="preserve">Methodology used to achieve a capital assessment that is consistent with the required soundness standard; </t>
  </si>
  <si>
    <t xml:space="preserve">Approach used in the validation of the models.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</si>
  <si>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IRC models apply at the group level).</t>
    </r>
  </si>
  <si>
    <r>
      <rPr>
        <b/>
        <sz val="10"/>
        <color theme="1"/>
        <rFont val="Calibri"/>
        <family val="2"/>
        <scheme val="minor"/>
      </rPr>
      <t xml:space="preserve">Point (iv) of Article 455(a) CRR
</t>
    </r>
    <r>
      <rPr>
        <sz val="10"/>
        <color theme="1"/>
        <rFont val="Calibri"/>
        <family val="2"/>
        <scheme val="minor"/>
      </rPr>
      <t xml:space="preserve">
Description of the approach used for backtesting/validating the accuracy and internal consistency of data and parameters used for the IRC internal models and modelling processes. </t>
    </r>
  </si>
  <si>
    <r>
      <rPr>
        <b/>
        <sz val="10"/>
        <color rgb="FF000000"/>
        <rFont val="Calibri"/>
        <family val="2"/>
        <scheme val="minor"/>
      </rPr>
      <t xml:space="preserve">Point (ii) of Article 455(a) CRR
</t>
    </r>
    <r>
      <rPr>
        <sz val="10"/>
        <color rgb="FF000000"/>
        <rFont val="Calibri"/>
        <family val="2"/>
        <scheme val="minor"/>
      </rPr>
      <t xml:space="preserve">
(C) Institutions using internal models to measure own funds requirements for correlation trading portfolio (comprehensive risk measure) must disclosure the following information: </t>
    </r>
  </si>
  <si>
    <r>
      <rPr>
        <b/>
        <sz val="10"/>
        <color rgb="FF000000"/>
        <rFont val="Calibri"/>
        <family val="2"/>
        <scheme val="minor"/>
      </rPr>
      <t>Point (ii) of Article 455 (a) and Article 455 (b) CRR</t>
    </r>
    <r>
      <rPr>
        <sz val="10"/>
        <color rgb="FF000000"/>
        <rFont val="Calibri"/>
        <family val="2"/>
        <scheme val="minor"/>
      </rPr>
      <t xml:space="preserve">
Description of risks covered by the comprehensive risk measure models, specifying how they are distributed in portfolios/sub-portfolios for which the competent authority has granted permission.</t>
    </r>
  </si>
  <si>
    <r>
      <rPr>
        <b/>
        <sz val="10"/>
        <color rgb="FF000000"/>
        <rFont val="Calibri"/>
        <family val="2"/>
        <scheme val="minor"/>
      </rPr>
      <t xml:space="preserve">Article 455(b) CRR
</t>
    </r>
    <r>
      <rPr>
        <sz val="10"/>
        <color rgb="FF000000"/>
        <rFont val="Calibri"/>
        <family val="2"/>
        <scheme val="minor"/>
      </rPr>
      <t xml:space="preserve">Description of the scope of application of the  comprehensive risk measure models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including the percentage of own funds requirements covered by the models /or if the same models of IRC is used for all entities with market risk exposure</t>
    </r>
  </si>
  <si>
    <r>
      <rPr>
        <b/>
        <sz val="10"/>
        <color rgb="FF000000"/>
        <rFont val="Calibri"/>
        <family val="2"/>
        <scheme val="minor"/>
      </rPr>
      <t>Point (ii) of Article 455(a) CRR</t>
    </r>
    <r>
      <rPr>
        <sz val="10"/>
        <color rgb="FF000000"/>
        <rFont val="Calibri"/>
        <family val="2"/>
        <scheme val="minor"/>
      </rPr>
      <t xml:space="preserve">
General description of the methodology used for correlation trading, including:</t>
    </r>
  </si>
  <si>
    <t xml:space="preserve">Information about the overall modelling approach (choice of model correlation between default/migrations and spread: (i) separate but correlated stochastic processes driving migration/default and spread movement; (ii) spread changes driving migration/default; or (iii) default/migrations driving spread changes); </t>
  </si>
  <si>
    <t xml:space="preserve">Information used to calibrate the parameters of the base correlation: LGD pricing of the tranches (constant or stochastic); </t>
  </si>
  <si>
    <t xml:space="preserve">Information on the choice of whether to age positions (profits and losses based on the simulated market movement in the model calculated based on the time to expiry of each position at the end of the 1-year capital horizon or using their time to expiry at the calculation date); </t>
  </si>
  <si>
    <t xml:space="preserve">Approach used to determine liquidity horizons. </t>
  </si>
  <si>
    <t xml:space="preserve">Methodology used to achieve a capital assessment that is consistent with the required soundness standard.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</si>
  <si>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comprehensive risk measure models apply at the group level).</t>
    </r>
  </si>
  <si>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comprehensive risk measure internal models and modelling processes. </t>
    </r>
  </si>
  <si>
    <r>
      <rPr>
        <b/>
        <sz val="10"/>
        <color theme="1"/>
        <rFont val="Calibri"/>
        <family val="2"/>
        <scheme val="minor"/>
      </rPr>
      <t>Point (f) of Article 455 CRR</t>
    </r>
    <r>
      <rPr>
        <sz val="10"/>
        <color theme="1"/>
        <rFont val="Calibri"/>
        <family val="2"/>
        <scheme val="minor"/>
      </rPr>
      <t xml:space="preserve">
Information on weighted average liquidity horizon for each subportfolio covered by the internal models for incremental default and migration risk and for correlation trading</t>
    </r>
  </si>
  <si>
    <t>Own funds requirements</t>
  </si>
  <si>
    <r>
      <t>VaR</t>
    </r>
    <r>
      <rPr>
        <sz val="10"/>
        <color theme="1"/>
        <rFont val="Arial"/>
        <family val="2"/>
      </rPr>
      <t xml:space="preserve"> (higher of values a and b)</t>
    </r>
  </si>
  <si>
    <r>
      <t>Previous day’s VaR (VaR</t>
    </r>
    <r>
      <rPr>
        <sz val="8"/>
        <color theme="1"/>
        <rFont val="Arial"/>
        <family val="2"/>
      </rPr>
      <t>t-1</t>
    </r>
    <r>
      <rPr>
        <sz val="10"/>
        <color theme="1"/>
        <rFont val="Arial"/>
        <family val="2"/>
      </rPr>
      <t xml:space="preserve">) </t>
    </r>
  </si>
  <si>
    <t>Multiplication factor (mc)  x average of previous 60 working days (VaRavg)</t>
  </si>
  <si>
    <r>
      <t xml:space="preserve">SVaR </t>
    </r>
    <r>
      <rPr>
        <sz val="10"/>
        <color theme="1"/>
        <rFont val="Arial"/>
        <family val="2"/>
      </rPr>
      <t>(higher of values a and b)</t>
    </r>
  </si>
  <si>
    <r>
      <t>Latest available SVaR (SVaR</t>
    </r>
    <r>
      <rPr>
        <sz val="8"/>
        <color theme="1"/>
        <rFont val="Arial"/>
        <family val="2"/>
      </rPr>
      <t>t-1</t>
    </r>
    <r>
      <rPr>
        <sz val="10"/>
        <color theme="1"/>
        <rFont val="Arial"/>
        <family val="2"/>
      </rPr>
      <t>))</t>
    </r>
  </si>
  <si>
    <r>
      <t>Multiplication factor (ms)  x average of previous 60 working days (sVaR</t>
    </r>
    <r>
      <rPr>
        <sz val="8"/>
        <color theme="1"/>
        <rFont val="Arial"/>
        <family val="2"/>
      </rPr>
      <t>avg</t>
    </r>
    <r>
      <rPr>
        <sz val="10"/>
        <color theme="1"/>
        <rFont val="Arial"/>
        <family val="2"/>
      </rPr>
      <t>)</t>
    </r>
  </si>
  <si>
    <r>
      <t xml:space="preserve">IRC </t>
    </r>
    <r>
      <rPr>
        <sz val="10"/>
        <color theme="1"/>
        <rFont val="Arial"/>
        <family val="2"/>
      </rPr>
      <t>(higher of values a and b)</t>
    </r>
  </si>
  <si>
    <t>Most recent IRC measure</t>
  </si>
  <si>
    <t>12 weeks average IRC measure</t>
  </si>
  <si>
    <r>
      <rPr>
        <b/>
        <sz val="10"/>
        <color theme="1"/>
        <rFont val="Arial"/>
        <family val="2"/>
      </rPr>
      <t xml:space="preserve">Comprehensive risk measure </t>
    </r>
    <r>
      <rPr>
        <sz val="10"/>
        <color theme="1"/>
        <rFont val="Arial"/>
        <family val="2"/>
      </rPr>
      <t>(higher of values a, b and c)</t>
    </r>
  </si>
  <si>
    <t>Most recent risk measure of comprehensive risk measure</t>
  </si>
  <si>
    <t>12 weeks average of comprehensive risk measure</t>
  </si>
  <si>
    <t>Comprehensive risk measure - Floor</t>
  </si>
  <si>
    <t xml:space="preserve">Other </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</si>
  <si>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</si>
  <si>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</si>
  <si>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</si>
  <si>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</si>
  <si>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</si>
  <si>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</si>
  <si>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</si>
  <si>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</si>
  <si>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</si>
  <si>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</si>
  <si>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</si>
  <si>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</si>
  <si>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</si>
  <si>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</si>
  <si>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</si>
  <si>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</si>
  <si>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</si>
  <si>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</si>
  <si>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RWEAs at the end of the disclosure period (end of the day) </t>
  </si>
  <si>
    <t>8b</t>
  </si>
  <si>
    <t xml:space="preserve">RWEAs at the end of the disclosure period </t>
  </si>
  <si>
    <t xml:space="preserve">VaR (10 day 99%) </t>
  </si>
  <si>
    <t>Maximum value</t>
  </si>
  <si>
    <t>Average value</t>
  </si>
  <si>
    <t xml:space="preserve">Minimum value </t>
  </si>
  <si>
    <t>Period end</t>
  </si>
  <si>
    <t>SVaR (10 day 99%)</t>
  </si>
  <si>
    <t>IRC (99.9%)</t>
  </si>
  <si>
    <t xml:space="preserve">Comprehensive risk measure (99.9%) </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</si>
  <si>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</si>
  <si>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a clarification whether they include reserves and, if not, how reserves are integrated into the backtesting process.</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</si>
  <si>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</si>
  <si>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</si>
  <si>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</si>
  <si>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</si>
  <si>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</si>
  <si>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CCR6 – Credit derivatives exposures</t>
  </si>
  <si>
    <t>Template EU CCR7 – RWEA flow statements of CCR exposures under the IMM</t>
  </si>
  <si>
    <t>Template EU CCR8 – Exposures to CCPs</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</si>
  <si>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</si>
  <si>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</si>
  <si>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</si>
  <si>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</si>
  <si>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</si>
  <si>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</si>
  <si>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</si>
  <si>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</si>
  <si>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</si>
  <si>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</si>
  <si>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</si>
  <si>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</si>
  <si>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r>
      <t>EU</t>
    </r>
    <r>
      <rPr>
        <sz val="10"/>
        <color rgb="FFFF0000"/>
        <rFont val="Arial"/>
        <family val="2"/>
      </rPr>
      <t>-</t>
    </r>
    <r>
      <rPr>
        <sz val="10"/>
        <rFont val="Arial"/>
        <family val="2"/>
      </rPr>
      <t>1</t>
    </r>
  </si>
  <si>
    <t>EU - Original Exposure Method (for derivatives)</t>
  </si>
  <si>
    <t>1.4</t>
  </si>
  <si>
    <r>
      <t>EU</t>
    </r>
    <r>
      <rPr>
        <sz val="10"/>
        <color rgb="FFFF0000"/>
        <rFont val="Arial"/>
        <family val="2"/>
      </rPr>
      <t>-</t>
    </r>
    <r>
      <rPr>
        <sz val="10"/>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</si>
  <si>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</si>
  <si>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</si>
  <si>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</si>
  <si>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</si>
  <si>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</si>
  <si>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</si>
  <si>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</si>
  <si>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</si>
  <si>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</si>
  <si>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</si>
  <si>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</si>
  <si>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</si>
  <si>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</si>
  <si>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</si>
  <si>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</si>
  <si>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</si>
  <si>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</si>
  <si>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Exposure classes</t>
  </si>
  <si>
    <r>
      <t>Total exposure value</t>
    </r>
    <r>
      <rPr>
        <sz val="11"/>
        <rFont val="Calibri"/>
        <family val="2"/>
        <scheme val="minor"/>
      </rPr>
      <t xml:space="preserve"> </t>
    </r>
  </si>
  <si>
    <t xml:space="preserve">Regional government or local authorities </t>
  </si>
  <si>
    <t>PD scale</t>
  </si>
  <si>
    <t>Density of risk weighted exposure amounts</t>
  </si>
  <si>
    <t>1 … x</t>
  </si>
  <si>
    <t>x</t>
  </si>
  <si>
    <t>Sub-total (Exposure class X)</t>
  </si>
  <si>
    <t>y</t>
  </si>
  <si>
    <t>Total (all CCR relevant exposure classes)</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</si>
  <si>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</si>
  <si>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</si>
  <si>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</si>
  <si>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</si>
  <si>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</si>
  <si>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</si>
  <si>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</si>
  <si>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</si>
  <si>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</si>
  <si>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</si>
  <si>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</si>
  <si>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</si>
  <si>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</si>
  <si>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</si>
  <si>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</si>
  <si>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</si>
  <si>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Fixed</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</si>
  <si>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</si>
  <si>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</si>
  <si>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</si>
  <si>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</si>
  <si>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</si>
  <si>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</si>
  <si>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</si>
  <si>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</si>
  <si>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</si>
  <si>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</si>
  <si>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</si>
  <si>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</si>
  <si>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</si>
  <si>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</si>
  <si>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</si>
  <si>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</si>
  <si>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</si>
  <si>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</si>
  <si>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</si>
  <si>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</si>
  <si>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</si>
  <si>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</si>
  <si>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</si>
  <si>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</si>
  <si>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</si>
  <si>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</si>
  <si>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</si>
  <si>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</si>
  <si>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</si>
  <si>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</si>
  <si>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</si>
  <si>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</si>
  <si>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</si>
  <si>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</si>
  <si>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</si>
  <si>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</si>
  <si>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</si>
  <si>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</si>
  <si>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</si>
  <si>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Article 449(a)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</si>
  <si>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</si>
  <si>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</si>
  <si>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</si>
  <si>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</si>
  <si>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</si>
  <si>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</si>
  <si>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</si>
  <si>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</si>
  <si>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</si>
  <si>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</si>
  <si>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</si>
  <si>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</si>
  <si>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</si>
  <si>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</si>
  <si>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</si>
  <si>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</si>
  <si>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</si>
  <si>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</si>
  <si>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</si>
  <si>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</si>
  <si>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</si>
  <si>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</si>
  <si>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</si>
  <si>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</si>
  <si>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</si>
  <si>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</si>
  <si>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</si>
  <si>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</si>
  <si>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</si>
  <si>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</si>
  <si>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</si>
  <si>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</si>
  <si>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</si>
  <si>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</si>
  <si>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</si>
  <si>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</si>
  <si>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</si>
  <si>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</si>
  <si>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</si>
  <si>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</si>
  <si>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</si>
  <si>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</si>
  <si>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</si>
  <si>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</si>
  <si>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</si>
  <si>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</si>
  <si>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</si>
  <si>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</si>
  <si>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</si>
  <si>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</si>
  <si>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</si>
  <si>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</si>
  <si>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</si>
  <si>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</si>
  <si>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</si>
  <si>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</si>
  <si>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</si>
  <si>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</si>
  <si>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</si>
  <si>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</si>
  <si>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</si>
  <si>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</si>
  <si>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</si>
  <si>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</si>
  <si>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</si>
  <si>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</si>
  <si>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</si>
  <si>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Table EU ORA - Qualitative information on operational risk</t>
  </si>
  <si>
    <t>Template EU OR1 - Operational risk own funds requirements and risk-weighted exposure amounts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</si>
  <si>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</si>
  <si>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</si>
  <si>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</si>
  <si>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</si>
  <si>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Points (a), (b), (c) and(d) of Article 435(1) CRR</t>
  </si>
  <si>
    <t>Disclosure of the risk management objectives and policies</t>
  </si>
  <si>
    <t>Article 446 CRR</t>
  </si>
  <si>
    <t>Disclosure of the approaches for the assessment of minimum own funds requirements</t>
  </si>
  <si>
    <r>
      <t xml:space="preserve">Description of the AMA methodology approach used </t>
    </r>
    <r>
      <rPr>
        <i/>
        <sz val="11"/>
        <rFont val="Calibri"/>
        <family val="2"/>
        <scheme val="minor"/>
      </rPr>
      <t>(if applicable)</t>
    </r>
  </si>
  <si>
    <t>Article 454 CRRR</t>
  </si>
  <si>
    <r>
      <t xml:space="preserve">Disclose the use of insurance for risk mitigation in the Advanced Measurement Approach </t>
    </r>
    <r>
      <rPr>
        <i/>
        <sz val="11"/>
        <rFont val="Calibri"/>
        <family val="2"/>
        <scheme val="minor"/>
      </rPr>
      <t>(if applicable)</t>
    </r>
  </si>
  <si>
    <t xml:space="preserve"> Template EU OR1 - Operational risk own funds requirements and risk-weighted exposure amounts</t>
  </si>
  <si>
    <t>Banking activities</t>
  </si>
  <si>
    <t>Relevant indicator</t>
  </si>
  <si>
    <t>Total operational risk-weighted exposure amount</t>
  </si>
  <si>
    <r>
      <t xml:space="preserve">Risk </t>
    </r>
    <r>
      <rPr>
        <sz val="11"/>
        <color theme="1"/>
        <rFont val="Calibri"/>
        <family val="2"/>
        <charset val="186"/>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</si>
  <si>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</si>
  <si>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</si>
  <si>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</si>
  <si>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</si>
  <si>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</si>
  <si>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</si>
  <si>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</si>
  <si>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</si>
  <si>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</si>
  <si>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</si>
  <si>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</si>
  <si>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</si>
  <si>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</si>
  <si>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</si>
  <si>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</si>
  <si>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</si>
  <si>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</si>
  <si>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</si>
  <si>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</si>
  <si>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</si>
  <si>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</si>
  <si>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</si>
  <si>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</si>
  <si>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</si>
  <si>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</si>
  <si>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</si>
  <si>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</si>
  <si>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</si>
  <si>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</si>
  <si>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</si>
  <si>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</si>
  <si>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</si>
  <si>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</si>
  <si>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</si>
  <si>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</si>
  <si>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</si>
  <si>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</si>
  <si>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</si>
  <si>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</si>
  <si>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</si>
  <si>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</si>
  <si>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</si>
  <si>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</si>
  <si>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</si>
  <si>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</si>
  <si>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</si>
  <si>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</si>
  <si>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</si>
  <si>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</si>
  <si>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</si>
  <si>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</si>
  <si>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</si>
  <si>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</si>
  <si>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</si>
  <si>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</si>
  <si>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</si>
  <si>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</si>
  <si>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</si>
  <si>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</si>
  <si>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</si>
  <si>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</si>
  <si>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</si>
  <si>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</si>
  <si>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</si>
  <si>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</si>
  <si>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</si>
  <si>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</si>
  <si>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</si>
  <si>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</si>
  <si>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</si>
  <si>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</si>
  <si>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</si>
  <si>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</si>
  <si>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</si>
  <si>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</si>
  <si>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</si>
  <si>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</si>
  <si>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</si>
  <si>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</si>
  <si>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</si>
  <si>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</si>
  <si>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</si>
  <si>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</si>
  <si>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</si>
  <si>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</si>
  <si>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</si>
  <si>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</si>
  <si>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</si>
  <si>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</si>
  <si>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</si>
  <si>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</si>
  <si>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</si>
  <si>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</si>
  <si>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</si>
  <si>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</si>
  <si>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</si>
  <si>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</si>
  <si>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</si>
  <si>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</si>
  <si>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</si>
  <si>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</si>
  <si>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</si>
  <si>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</si>
  <si>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</si>
  <si>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</si>
  <si>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</si>
  <si>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</si>
  <si>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</si>
  <si>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</si>
  <si>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</si>
  <si>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</si>
  <si>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</si>
  <si>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</si>
  <si>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</si>
  <si>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</si>
  <si>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</si>
  <si>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</si>
  <si>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</si>
  <si>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</si>
  <si>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</si>
  <si>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</si>
  <si>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</si>
  <si>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</si>
  <si>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</si>
  <si>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</si>
  <si>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</si>
  <si>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</si>
  <si>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</si>
  <si>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</si>
  <si>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</si>
  <si>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</si>
  <si>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</si>
  <si>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</si>
  <si>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</si>
  <si>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</si>
  <si>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Template EU AE2 - Collateral received and own debt securities issued</t>
  </si>
  <si>
    <t>Template EU AE3 - Sources of encumbrance</t>
  </si>
  <si>
    <t>Table EU AE4 - Accompanying narrative information</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</si>
  <si>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</si>
  <si>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</si>
  <si>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</si>
  <si>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</si>
  <si>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</si>
  <si>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</si>
  <si>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</si>
  <si>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</si>
  <si>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</si>
  <si>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</si>
  <si>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</si>
  <si>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</si>
  <si>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</si>
  <si>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</si>
  <si>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</si>
  <si>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</si>
  <si>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</si>
  <si>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</si>
  <si>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</si>
  <si>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</si>
  <si>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</si>
  <si>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</si>
  <si>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</si>
  <si>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</si>
  <si>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</si>
  <si>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</si>
  <si>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</si>
  <si>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r>
      <t>Assets, collateral received and own
debt securities issued other than covered bond</t>
    </r>
    <r>
      <rPr>
        <b/>
        <sz val="10"/>
        <rFont val="Calibri"/>
        <family val="2"/>
        <charset val="238"/>
        <scheme val="minor"/>
      </rPr>
      <t>s and securitisations encumbered</t>
    </r>
  </si>
  <si>
    <t>Carrying amount of selected financial liabilities</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</si>
  <si>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</si>
  <si>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</si>
  <si>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</si>
  <si>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</si>
  <si>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Template EU OV1 - Overview of total risk exposure amounts</t>
  </si>
  <si>
    <t>Template EU CQ8: Collateral obtained by taking possession and execution processes - vintage breakdown</t>
  </si>
  <si>
    <t>Table EU CRC - Qualitative disclosure requirements related to CRM techniques</t>
  </si>
  <si>
    <t>Template EU CR3 -  CRM techniques overview:  Disclosure of the use of credit risk mitigation techniques</t>
  </si>
  <si>
    <t>Table EU CRD - Qualitative disclosure requirements related to standardised model</t>
  </si>
  <si>
    <t>Template EU CR4 - standardised approach - Credit risk exposure and CRM effects</t>
  </si>
  <si>
    <t>Template EU CR5 - standardised approach</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</si>
  <si>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</si>
  <si>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</si>
  <si>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</si>
  <si>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</si>
  <si>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</si>
  <si>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</si>
  <si>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</si>
  <si>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</si>
  <si>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Template EU CR10 -  Specialised lending and equity exposures under the simple riskweighted approach</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</si>
  <si>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</si>
  <si>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</si>
  <si>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</si>
  <si>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</si>
  <si>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</si>
  <si>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</si>
  <si>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</si>
  <si>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</si>
  <si>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</si>
  <si>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EU LIQB</t>
  </si>
  <si>
    <t>EU-SEC1</t>
  </si>
  <si>
    <t>EU-SEC2</t>
  </si>
  <si>
    <t>EU-SEC3</t>
  </si>
  <si>
    <t>EU-SEC4</t>
  </si>
  <si>
    <t>EU-SEC5</t>
  </si>
  <si>
    <t>EU-SECA</t>
  </si>
  <si>
    <t>EU CCA</t>
  </si>
  <si>
    <t>EU LRA</t>
  </si>
  <si>
    <t>EU LIQ2</t>
  </si>
  <si>
    <t>EU CRA</t>
  </si>
  <si>
    <t>EU CRB</t>
  </si>
  <si>
    <t>EU CR1</t>
  </si>
  <si>
    <t>EU CR2</t>
  </si>
  <si>
    <t>EU CR2a</t>
  </si>
  <si>
    <t>EU CQ1</t>
  </si>
  <si>
    <t>EU CQ2</t>
  </si>
  <si>
    <t>EU CQ3</t>
  </si>
  <si>
    <t>EU CQ4</t>
  </si>
  <si>
    <t>EU CQ5</t>
  </si>
  <si>
    <t>EU CQ6</t>
  </si>
  <si>
    <t>EU CQ7</t>
  </si>
  <si>
    <t>EU CQ8</t>
  </si>
  <si>
    <t>EU CR6</t>
  </si>
  <si>
    <t>EU CR7</t>
  </si>
  <si>
    <t>EU MRA</t>
  </si>
  <si>
    <t>EU MRB</t>
  </si>
  <si>
    <t>EU CR7-A</t>
  </si>
  <si>
    <t>Key metrics and overview of risk-weighted exposure amounts</t>
  </si>
  <si>
    <t>Risk management policies and objectives</t>
  </si>
  <si>
    <t>The scope of application</t>
  </si>
  <si>
    <t>Countercyclical capital buffers</t>
  </si>
  <si>
    <t>The leverage ratio</t>
  </si>
  <si>
    <t>Liquidity requirements</t>
  </si>
  <si>
    <t>Credit risk quality</t>
  </si>
  <si>
    <t>The use of credit risk mitigation techniques</t>
  </si>
  <si>
    <t>The use of standardised approach</t>
  </si>
  <si>
    <t>The use of the IRB approach to credit risk</t>
  </si>
  <si>
    <t>Specialised lending</t>
  </si>
  <si>
    <t>Exposures to counterparty credit risk</t>
  </si>
  <si>
    <t>Exposures to securitisation positions</t>
  </si>
  <si>
    <t>The use of standardised approach and internal model for market risk</t>
  </si>
  <si>
    <t>Remuneration policy</t>
  </si>
  <si>
    <t>Encumbered and unencumbered assets</t>
  </si>
  <si>
    <t>Quarterly</t>
  </si>
  <si>
    <t xml:space="preserve">Annual </t>
  </si>
  <si>
    <t>Semi-annual</t>
  </si>
  <si>
    <t>Annual (for rows 28 to 31a)
 Semi-annual (for rows up to row 28)</t>
  </si>
  <si>
    <t>Semi-annual/ Annual for point (m)</t>
  </si>
  <si>
    <t>Annual</t>
  </si>
  <si>
    <t xml:space="preserve">Semi-annual </t>
  </si>
  <si>
    <t>EU MR2-A</t>
  </si>
  <si>
    <t>EU MR2-B</t>
  </si>
  <si>
    <t>EU CR6-A</t>
  </si>
  <si>
    <t>EU CR1-A</t>
  </si>
  <si>
    <t>EU OV1</t>
  </si>
  <si>
    <t>EU KM1</t>
  </si>
  <si>
    <t>EU INS1</t>
  </si>
  <si>
    <t>EU INS2</t>
  </si>
  <si>
    <t>EU OVC</t>
  </si>
  <si>
    <t/>
  </si>
  <si>
    <t>EU OVA</t>
  </si>
  <si>
    <t>EU OVB</t>
  </si>
  <si>
    <t>EU LI1</t>
  </si>
  <si>
    <t>EU LI2</t>
  </si>
  <si>
    <t>EU LI3</t>
  </si>
  <si>
    <t>EU LIA</t>
  </si>
  <si>
    <t>EU LIB</t>
  </si>
  <si>
    <t>EU PV1</t>
  </si>
  <si>
    <t>EU CC1</t>
  </si>
  <si>
    <t>EU CC2</t>
  </si>
  <si>
    <t>EU CCyB1</t>
  </si>
  <si>
    <t>EU CCyB2</t>
  </si>
  <si>
    <t>EU LR1</t>
  </si>
  <si>
    <t>EU LR2</t>
  </si>
  <si>
    <t>EU LR3</t>
  </si>
  <si>
    <t>EU LIQA</t>
  </si>
  <si>
    <t>EU LIQ1</t>
  </si>
  <si>
    <t>EU CRC</t>
  </si>
  <si>
    <t>EU CR3</t>
  </si>
  <si>
    <t>EU CRD</t>
  </si>
  <si>
    <t>EU CR4</t>
  </si>
  <si>
    <t>EU CR5</t>
  </si>
  <si>
    <t>EU CRE</t>
  </si>
  <si>
    <t>EU CR8</t>
  </si>
  <si>
    <t>EU CR9</t>
  </si>
  <si>
    <t>EU CR9.1</t>
  </si>
  <si>
    <t>EU CR10</t>
  </si>
  <si>
    <t>EU CCRA</t>
  </si>
  <si>
    <t>EU CCR1</t>
  </si>
  <si>
    <t>EU CCR2</t>
  </si>
  <si>
    <t>EU CCR3</t>
  </si>
  <si>
    <t>EU CCR4</t>
  </si>
  <si>
    <t>EU CCR5</t>
  </si>
  <si>
    <t>EU CCR6</t>
  </si>
  <si>
    <t>EU CCR7</t>
  </si>
  <si>
    <t>EU CCR8</t>
  </si>
  <si>
    <t>EU MR1</t>
  </si>
  <si>
    <t>EU MR3</t>
  </si>
  <si>
    <t>EU MR4</t>
  </si>
  <si>
    <t>EU ORA</t>
  </si>
  <si>
    <t>EU OR1</t>
  </si>
  <si>
    <t>EU REMA</t>
  </si>
  <si>
    <t>EU REM1</t>
  </si>
  <si>
    <t>EU REM2</t>
  </si>
  <si>
    <t>EU REM3</t>
  </si>
  <si>
    <t>EU REM4</t>
  </si>
  <si>
    <t>EU REM5</t>
  </si>
  <si>
    <t>EU AE1</t>
  </si>
  <si>
    <t>EU AE2</t>
  </si>
  <si>
    <t>EU AE3</t>
  </si>
  <si>
    <t>EU AE4</t>
  </si>
  <si>
    <t>2021Q4</t>
  </si>
  <si>
    <t>n/a</t>
  </si>
  <si>
    <t>AFGHANISTAN</t>
  </si>
  <si>
    <t>AUSTRALIA</t>
  </si>
  <si>
    <t>AUSTRIA</t>
  </si>
  <si>
    <t>BELARUS</t>
  </si>
  <si>
    <t>BELGIUM</t>
  </si>
  <si>
    <t>BERMUDA</t>
  </si>
  <si>
    <t>BULGARIA</t>
  </si>
  <si>
    <t>CANADA</t>
  </si>
  <si>
    <t>CHINA</t>
  </si>
  <si>
    <t>CROATIA</t>
  </si>
  <si>
    <t>CZECH REPUBLIC</t>
  </si>
  <si>
    <t>CYPRUS</t>
  </si>
  <si>
    <t>DENMARK</t>
  </si>
  <si>
    <t>DOMINICA</t>
  </si>
  <si>
    <t>ESTONIA</t>
  </si>
  <si>
    <t>FINLAND</t>
  </si>
  <si>
    <t>FRANCE</t>
  </si>
  <si>
    <t>GERMANY</t>
  </si>
  <si>
    <t>GIBRALTAR</t>
  </si>
  <si>
    <t>GUERNSEY</t>
  </si>
  <si>
    <t>HUNGARY</t>
  </si>
  <si>
    <t>ICELAND</t>
  </si>
  <si>
    <t>IRELAND</t>
  </si>
  <si>
    <t>ISLE OF MAN</t>
  </si>
  <si>
    <t>ISRAEL</t>
  </si>
  <si>
    <t>JAPAN</t>
  </si>
  <si>
    <t>JORDAN</t>
  </si>
  <si>
    <t>LATVIA</t>
  </si>
  <si>
    <t>LITHUANIA</t>
  </si>
  <si>
    <t>LUXEMBOURG</t>
  </si>
  <si>
    <t>MARSHALL ISLANDS</t>
  </si>
  <si>
    <t>NETHERLANDS</t>
  </si>
  <si>
    <t>NIGERIA</t>
  </si>
  <si>
    <t>NORWAY</t>
  </si>
  <si>
    <t>OMAN</t>
  </si>
  <si>
    <t>POLAND</t>
  </si>
  <si>
    <t>PORTUGAL</t>
  </si>
  <si>
    <t>RUSSIAN FEDERATION</t>
  </si>
  <si>
    <t>SAUDI ARABIA</t>
  </si>
  <si>
    <t>SLOVENIA</t>
  </si>
  <si>
    <t>SOUTH AFRICA</t>
  </si>
  <si>
    <t>SPAIN</t>
  </si>
  <si>
    <t>SWEDEN</t>
  </si>
  <si>
    <t>SWITZERLAND</t>
  </si>
  <si>
    <t>TAIWAN, PROVINCE OF CHINA</t>
  </si>
  <si>
    <t>THAILAND</t>
  </si>
  <si>
    <t>UKRAINE</t>
  </si>
  <si>
    <t>UNITED ARAB EMIRATES</t>
  </si>
  <si>
    <t>UNITED KINGDOM</t>
  </si>
  <si>
    <t>UNITED STATES</t>
  </si>
  <si>
    <t>VIET NAM</t>
  </si>
  <si>
    <t>VIRGIN ISLANDS, BRITISH</t>
  </si>
  <si>
    <t>N/A</t>
  </si>
  <si>
    <t>2021Q3</t>
  </si>
  <si>
    <t>done</t>
  </si>
  <si>
    <t>partially done</t>
  </si>
  <si>
    <t>table code</t>
  </si>
  <si>
    <t>frequency</t>
  </si>
  <si>
    <t>Estonia</t>
  </si>
  <si>
    <t>Finland</t>
  </si>
  <si>
    <t>Australia</t>
  </si>
  <si>
    <t>Article 26(1) and with Articles 27, 28, 29</t>
  </si>
  <si>
    <t xml:space="preserve">Article 26(1) (c) CRR </t>
  </si>
  <si>
    <t>Article 26(1) (d) and (e) CRR</t>
  </si>
  <si>
    <t>Article 26(2) CRR</t>
  </si>
  <si>
    <t xml:space="preserve">Article 34 and 105 CRR </t>
  </si>
  <si>
    <t>Article 36(1) (b) and with Article 37 CRR</t>
  </si>
  <si>
    <t>Article 36(1) (h) and in Articles 43, 45, 46, 49(2) and (3) and 79 CRR</t>
  </si>
  <si>
    <t>Article 36(1) (i), in Articles 43, 45, 47, in point (b) of Article 48(1), and in Article 49(1) to (3) CRR</t>
  </si>
  <si>
    <t>Articles 51 and 52 CRR</t>
  </si>
  <si>
    <t>Article 92(2) (a) CRR</t>
  </si>
  <si>
    <t>Article 92(2) (b) CRR</t>
  </si>
  <si>
    <t>Article 92(2) (c) CRR</t>
  </si>
  <si>
    <t>Articles 128, 129, 130, 131 and 133 CRD</t>
  </si>
  <si>
    <t>Article 129 CRD</t>
  </si>
  <si>
    <t>Article 130 CRD</t>
  </si>
  <si>
    <t>Article 133 CRD</t>
  </si>
  <si>
    <t>Article 131 CRD</t>
  </si>
  <si>
    <t>Article 104(1) of Directive 2013/36/EU</t>
  </si>
  <si>
    <t>Article 36(1) (h) and with Articles, 45, 46, point (c) of Article 56, 59, 60, point (c) of Article 66, 69, 70 and 72i CRR</t>
  </si>
  <si>
    <t>Article 36(1) (i), with Articles 43, 45, 47, with point (b) of Article 48(1) and with Article 49(1) to (3) CRR</t>
  </si>
  <si>
    <t>Article 62 CRR</t>
  </si>
  <si>
    <t>Due from central bank</t>
  </si>
  <si>
    <t>Due from credit institutions</t>
  </si>
  <si>
    <t>Due from investment companies</t>
  </si>
  <si>
    <t>Financial assets at fair value through profit or loss</t>
  </si>
  <si>
    <t>Loans and advances to customers</t>
  </si>
  <si>
    <t>Receivables from customers</t>
  </si>
  <si>
    <t>Other financial assets</t>
  </si>
  <si>
    <t>Financial investment</t>
  </si>
  <si>
    <t>Tangible assets</t>
  </si>
  <si>
    <t>Right-of-use assets</t>
  </si>
  <si>
    <t>Intangible assets</t>
  </si>
  <si>
    <t>Goodwill</t>
  </si>
  <si>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</si>
  <si>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</si>
  <si>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</si>
  <si>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</si>
  <si>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</si>
  <si>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</si>
  <si>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Share capital</t>
  </si>
  <si>
    <t>Share premium</t>
  </si>
  <si>
    <t>Statutory reserve capital</t>
  </si>
  <si>
    <t>Other reserves</t>
  </si>
  <si>
    <t>Retained earnings</t>
  </si>
  <si>
    <t>Non-controlling interest</t>
  </si>
  <si>
    <t>AS LHV Group</t>
  </si>
  <si>
    <t>EE3100073644 </t>
  </si>
  <si>
    <t>Estonian</t>
  </si>
  <si>
    <t>No</t>
  </si>
  <si>
    <t>Common Equity Tier 1</t>
  </si>
  <si>
    <t xml:space="preserve">Group </t>
  </si>
  <si>
    <t>Common shares</t>
  </si>
  <si>
    <t>EUR 30m</t>
  </si>
  <si>
    <t>Various</t>
  </si>
  <si>
    <t>Shareholder's equity</t>
  </si>
  <si>
    <t>Floating</t>
  </si>
  <si>
    <t>Yes</t>
  </si>
  <si>
    <t xml:space="preserve">Fully discretionary </t>
  </si>
  <si>
    <t>Non-cumulative</t>
  </si>
  <si>
    <t>Additional Tier 1</t>
  </si>
  <si>
    <t>Overview of internal capital and liquidity adequacy assessment process for the Financial Supervision Authority</t>
  </si>
  <si>
    <t>Table EU  REMA - Remuneration policy*</t>
  </si>
  <si>
    <t>* Pages 52-56, 72-73 in Annual Report: https://investor.lhv.ee/assets/files/LHV_Group_Annual_Report_2021-EN.pdf</t>
  </si>
  <si>
    <t>,</t>
  </si>
  <si>
    <t>2022Q1</t>
  </si>
  <si>
    <t>2022Q2</t>
  </si>
  <si>
    <t>Ukraine</t>
  </si>
  <si>
    <t>2022Q3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</si>
</sst>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9"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u/>
      <sz val="11"/>
      <color theme="10"/>
      <name val="Calibri"/>
      <family val="2"/>
      <scheme val="minor"/>
    </font>
    <font>
      <sz val="11"/>
      <color theme="1"/>
      <name val="Calibri"/>
      <family val="2"/>
      <scheme val="minor"/>
    </font>
    <font>
      <sz val="12"/>
      <name val="Calibri"/>
      <family val="2"/>
      <scheme val="minor"/>
    </font>
    <font>
      <sz val="9"/>
      <name val="Calibri"/>
      <family val="2"/>
      <scheme val="minor"/>
    </font>
    <font>
      <sz val="11"/>
      <name val="Calibri"/>
      <family val="2"/>
      <scheme val="minor"/>
    </font>
    <font>
      <b/>
      <sz val="11"/>
      <name val="Calibri"/>
      <family val="2"/>
      <scheme val="minor"/>
    </font>
    <font>
      <sz val="9"/>
      <name val="Calibri Light"/>
      <family val="2"/>
      <scheme val="major"/>
    </font>
    <font>
      <sz val="9"/>
      <color theme="1"/>
      <name val="Calibri"/>
      <family val="2"/>
      <scheme val="minor"/>
    </font>
    <font>
      <b/>
      <sz val="11"/>
      <color theme="1"/>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b/>
      <sz val="11"/>
      <color theme="9"/>
      <name val="Calibri"/>
      <family val="2"/>
      <scheme val="minor"/>
    </font>
    <font>
      <sz val="11"/>
      <color rgb="FFFF0000"/>
      <name val="Calibri"/>
      <family val="2"/>
      <scheme val="minor"/>
    </font>
    <font>
      <b/>
      <sz val="20"/>
      <name val="Arial"/>
      <family val="2"/>
    </font>
    <font>
      <sz val="10"/>
      <name val="Arial"/>
      <family val="2"/>
    </font>
    <font>
      <sz val="11"/>
      <name val="Arial"/>
      <family val="2"/>
    </font>
    <font>
      <b/>
      <sz val="11"/>
      <color theme="1"/>
      <name val="Times New Roman"/>
      <family val="1"/>
    </font>
    <font>
      <b/>
      <sz val="12"/>
      <name val="Arial"/>
      <family val="2"/>
    </font>
    <font>
      <b/>
      <sz val="11"/>
      <name val="Arial"/>
      <family val="2"/>
    </font>
    <font>
      <b/>
      <sz val="14"/>
      <color theme="1"/>
      <name val="Calibri"/>
      <family val="2"/>
      <scheme val="minor"/>
    </font>
    <font>
      <b/>
      <sz val="14"/>
      <name val="Calibri"/>
      <family val="2"/>
      <scheme val="minor"/>
    </font>
    <font>
      <b/>
      <sz val="9"/>
      <name val="Calibri"/>
      <family val="2"/>
      <scheme val="minor"/>
    </font>
    <font>
      <strike/>
      <sz val="9"/>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strike/>
      <sz val="8"/>
      <color rgb="FFFF0000"/>
      <name val="Arial"/>
      <family val="2"/>
    </font>
    <font>
      <b/>
      <strike/>
      <sz val="8"/>
      <color rgb="FFFF0000"/>
      <name val="Arial"/>
      <family val="2"/>
    </font>
    <font>
      <strike/>
      <sz val="9"/>
      <color rgb="FFFF0000"/>
      <name val="Calibri"/>
      <family val="2"/>
      <scheme val="minor"/>
    </font>
    <font>
      <sz val="8"/>
      <name val="Calibri"/>
      <family val="2"/>
      <scheme val="minor"/>
    </font>
    <font>
      <sz val="9"/>
      <color rgb="FFFF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sz val="7"/>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i/>
      <strike/>
      <sz val="11"/>
      <color rgb="FFFF0000"/>
      <name val="Calibri"/>
      <family val="2"/>
      <scheme val="minor"/>
    </font>
    <font>
      <i/>
      <sz val="11"/>
      <color theme="9" tint="-0.249977111117893"/>
      <name val="Calibri"/>
      <family val="2"/>
      <scheme val="minor"/>
    </font>
    <font>
      <sz val="16"/>
      <color theme="1"/>
      <name val="Calibri"/>
      <family val="2"/>
      <scheme val="minor"/>
    </font>
    <font>
      <sz val="8.5"/>
      <color theme="1"/>
      <name val="Calibri"/>
      <family val="2"/>
      <scheme val="minor"/>
    </font>
    <font>
      <b/>
      <sz val="8.5"/>
      <color theme="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sz val="10"/>
      <name val="Calibri"/>
      <family val="2"/>
      <scheme val="minor"/>
    </font>
    <font>
      <sz val="8"/>
      <color theme="1"/>
      <name val="Segoe UI"/>
      <family val="2"/>
    </font>
    <font>
      <b/>
      <i/>
      <sz val="8"/>
      <color theme="1"/>
      <name val="Segoe UI"/>
      <family val="2"/>
    </font>
    <font>
      <sz val="8"/>
      <color theme="1"/>
      <name val="Verdana"/>
      <family val="2"/>
    </font>
    <font>
      <i/>
      <sz val="8.5"/>
      <color rgb="FF000000"/>
      <name val="Segoe UI"/>
      <family val="2"/>
    </font>
    <font>
      <sz val="10"/>
      <color theme="1"/>
      <name val="Times New Roman"/>
      <family val="1"/>
    </font>
    <font>
      <b/>
      <i/>
      <sz val="8.5"/>
      <color rgb="FF000000"/>
      <name val="Segoe UI"/>
      <family val="2"/>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b/>
      <sz val="14"/>
      <color theme="1"/>
      <name val="Arial"/>
      <family val="2"/>
    </font>
    <font>
      <sz val="11"/>
      <color rgb="FF000000"/>
      <name val="Segoe UI"/>
      <family val="2"/>
    </font>
    <font>
      <b/>
      <sz val="16"/>
      <color theme="1"/>
      <name val="Arial"/>
      <family val="2"/>
    </font>
    <font>
      <b/>
      <sz val="11"/>
      <color rgb="FF000000"/>
      <name val="Segoe UI"/>
      <family val="2"/>
    </font>
    <font>
      <i/>
      <sz val="11"/>
      <name val="Segoe UI"/>
      <family val="2"/>
    </font>
    <font>
      <sz val="11"/>
      <name val="Segoe UI"/>
      <family val="2"/>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b/>
      <sz val="10"/>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000000"/>
      <name val="Arial"/>
      <family val="2"/>
    </font>
    <font>
      <b/>
      <sz val="10"/>
      <color rgb="FF000000"/>
      <name val="Arial"/>
      <family val="2"/>
    </font>
    <font>
      <sz val="10"/>
      <color rgb="FF000000"/>
      <name val="Calibri"/>
      <family val="2"/>
      <scheme val="minor"/>
    </font>
    <font>
      <b/>
      <sz val="10"/>
      <color rgb="FF000000"/>
      <name val="Calibri"/>
      <family val="2"/>
      <scheme val="minor"/>
    </font>
    <font>
      <i/>
      <sz val="10"/>
      <name val="Calibri"/>
      <family val="2"/>
      <scheme val="minor"/>
    </font>
    <font>
      <i/>
      <sz val="10"/>
      <color rgb="FF000000"/>
      <name val="Calibri"/>
      <family val="2"/>
      <scheme val="minor"/>
    </font>
    <font>
      <i/>
      <sz val="10"/>
      <color theme="1"/>
      <name val="Calibri"/>
      <family val="2"/>
      <scheme val="minor"/>
    </font>
    <font>
      <i/>
      <sz val="10"/>
      <color theme="1"/>
      <name val="Arial"/>
      <family val="2"/>
    </font>
    <font>
      <b/>
      <sz val="16"/>
      <name val="Arial"/>
      <family val="2"/>
    </font>
    <font>
      <b/>
      <sz val="10"/>
      <name val="Arial"/>
      <family val="2"/>
    </font>
    <font>
      <sz val="10"/>
      <name val="Segoe UI"/>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sz val="8"/>
      <color rgb="FFFF0000"/>
      <name val="Segoe UI"/>
      <family val="2"/>
    </font>
    <font>
      <sz val="18"/>
      <color theme="1"/>
      <name val="Calibri"/>
      <family val="2"/>
      <scheme val="minor"/>
    </font>
    <font>
      <b/>
      <strike/>
      <sz val="16"/>
      <name val="Arial"/>
      <family val="2"/>
    </font>
    <font>
      <sz val="10"/>
      <color theme="0" tint="-0.499984740745262"/>
      <name val="Arial"/>
      <family val="2"/>
    </font>
    <font>
      <b/>
      <strike/>
      <sz val="14"/>
      <name val="Calibri"/>
      <family val="2"/>
      <scheme val="minor"/>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sz val="10"/>
      <color indexed="8"/>
      <name val="Verdana"/>
      <family val="2"/>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sz val="9"/>
      <name val="Arial"/>
      <family val="2"/>
    </font>
    <font>
      <b/>
      <sz val="12"/>
      <name val="Calibri"/>
      <family val="2"/>
      <scheme val="minor"/>
    </font>
    <font>
      <b/>
      <sz val="10"/>
      <name val="Calibri"/>
      <family val="2"/>
      <charset val="238"/>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theme="1"/>
      <name val="Calibri"/>
      <family val="2"/>
      <charset val="186"/>
      <scheme val="minor"/>
    </font>
    <font>
      <sz val="11"/>
      <color rgb="FFC00000"/>
      <name val="Calibri"/>
      <family val="2"/>
      <scheme val="minor"/>
    </font>
    <font>
      <sz val="8"/>
      <name val="Calibri"/>
      <family val="2"/>
      <charset val="186"/>
      <scheme val="minor"/>
    </font>
    <font>
      <b/>
      <sz val="10"/>
      <name val="Calibri"/>
      <family val="2"/>
      <charset val="186"/>
      <scheme val="minor"/>
    </font>
    <font>
      <b/>
      <sz val="10"/>
      <color theme="1"/>
      <name val="Calibri"/>
      <family val="2"/>
      <charset val="186"/>
      <scheme val="minor"/>
    </font>
    <font>
      <sz val="8.5"/>
      <color theme="1"/>
      <name val="Segoe UI"/>
      <family val="2"/>
      <charset val="186"/>
    </font>
    <font>
      <i/>
      <sz val="8.5"/>
      <color theme="1"/>
      <name val="Segoe UI"/>
      <family val="2"/>
      <charset val="186"/>
    </font>
    <font>
      <sz val="9"/>
      <name val="Segoe UI"/>
      <family val="2"/>
    </font>
    <font>
      <b/>
      <sz val="8.5"/>
      <color rgb="FF000000"/>
      <name val="Segoe UI"/>
      <family val="2"/>
      <charset val="186"/>
    </font>
    <font>
      <b/>
      <sz val="11"/>
      <color rgb="FF000000"/>
      <name val="Calibri"/>
      <family val="2"/>
      <charset val="186"/>
      <scheme val="minor"/>
    </font>
    <font>
      <i/>
      <sz val="8"/>
      <color theme="1"/>
      <name val="Segoe UI"/>
      <family val="2"/>
      <charset val="186"/>
    </font>
    <font>
      <u/>
      <sz val="8.5"/>
      <color rgb="FF008080"/>
      <name val="Calibri"/>
      <family val="2"/>
      <scheme val="minor"/>
    </font>
    <font>
      <i/>
      <strike/>
      <sz val="8.5"/>
      <color rgb="FFFF0000"/>
      <name val="Segoe UI"/>
      <family val="2"/>
      <charset val="186"/>
    </font>
    <font>
      <strike/>
      <sz val="11"/>
      <color rgb="FFFF0000"/>
      <name val="Calibri"/>
      <family val="2"/>
      <charset val="186"/>
      <scheme val="minor"/>
    </font>
    <font>
      <u/>
      <sz val="11"/>
      <name val="Calibri"/>
      <family val="2"/>
      <scheme val="minor"/>
    </font>
    <font>
      <sz val="8"/>
      <color rgb="FF000000"/>
      <name val="Segoe UI"/>
      <family val="2"/>
    </font>
    <font>
      <strike/>
      <sz val="8"/>
      <name val="Calibri"/>
      <family val="2"/>
      <scheme val="minor"/>
    </font>
  </fonts>
  <fills count="27">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0" tint="-0.499984740745262"/>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0.249977111117893"/>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18" fillId="5" borderId="4" applyNumberFormat="0" applyFill="0" applyBorder="0" applyAlignment="0" applyProtection="0">
      <alignment horizontal="left"/>
    </xf>
    <xf numFmtId="0" fontId="19" fillId="0" borderId="0">
      <alignment vertical="center"/>
    </xf>
    <xf numFmtId="0" fontId="22" fillId="0" borderId="0" applyNumberFormat="0" applyFill="0" applyBorder="0" applyAlignment="0" applyProtection="0"/>
    <xf numFmtId="0" fontId="19" fillId="0" borderId="0">
      <alignment vertical="center"/>
    </xf>
    <xf numFmtId="3" fontId="19" fillId="6" borderId="9" applyFont="0">
      <alignment horizontal="right" vertical="center"/>
      <protection locked="0"/>
    </xf>
    <xf numFmtId="0" fontId="56" fillId="0" borderId="0"/>
    <xf numFmtId="9" fontId="4" fillId="0" borderId="0" applyFont="0" applyFill="0" applyBorder="0" applyAlignment="0" applyProtection="0"/>
    <xf numFmtId="0" fontId="19" fillId="0" borderId="0"/>
    <xf numFmtId="0" fontId="19" fillId="0" borderId="0"/>
    <xf numFmtId="0" fontId="19" fillId="0" borderId="0"/>
    <xf numFmtId="0" fontId="121" fillId="5" borderId="10" applyFont="0" applyBorder="0">
      <alignment horizontal="center" wrapText="1"/>
    </xf>
    <xf numFmtId="9" fontId="152" fillId="0" borderId="0" applyFont="0" applyFill="0" applyBorder="0" applyAlignment="0" applyProtection="0"/>
  </cellStyleXfs>
  <cellXfs count="1239">
    <xf numFmtId="0" fontId="0" fillId="0" borderId="0" xfId="0"/>
    <xf numFmtId="0" fontId="4" fillId="0" borderId="0" xfId="3"/>
    <xf numFmtId="0" fontId="6" fillId="0" borderId="0" xfId="3" applyFont="1"/>
    <xf numFmtId="0" fontId="7" fillId="0" borderId="0" xfId="3" applyFont="1"/>
    <xf numFmtId="0" fontId="8" fillId="0" borderId="0" xfId="3" applyFont="1"/>
    <xf numFmtId="0" fontId="7" fillId="0" borderId="9" xfId="3" applyFont="1" applyBorder="1" applyAlignment="1">
      <alignment horizontal="center" vertical="center" wrapText="1"/>
    </xf>
    <xf numFmtId="0" fontId="7" fillId="0" borderId="9" xfId="3" applyFont="1" applyBorder="1" applyAlignment="1">
      <alignment vertical="center" wrapText="1"/>
    </xf>
    <xf numFmtId="0" fontId="7" fillId="0" borderId="9" xfId="3" applyFont="1" applyBorder="1" applyAlignment="1">
      <alignment horizontal="left" vertical="center" wrapText="1" indent="1"/>
    </xf>
    <xf numFmtId="0" fontId="9" fillId="0" borderId="0" xfId="3" applyFont="1"/>
    <xf numFmtId="0" fontId="7" fillId="2" borderId="9" xfId="3" applyFont="1" applyFill="1" applyBorder="1" applyAlignment="1">
      <alignment vertical="center" wrapText="1"/>
    </xf>
    <xf numFmtId="0" fontId="8" fillId="0" borderId="9" xfId="3" applyFont="1" applyBorder="1" applyAlignment="1">
      <alignment horizontal="center" vertical="center" wrapText="1"/>
    </xf>
    <xf numFmtId="0" fontId="8" fillId="0" borderId="9" xfId="3" applyFont="1" applyBorder="1" applyAlignment="1">
      <alignment vertical="center" wrapText="1"/>
    </xf>
    <xf numFmtId="0" fontId="10" fillId="0" borderId="0" xfId="3" applyFont="1"/>
    <xf numFmtId="0" fontId="11" fillId="0" borderId="0" xfId="3" applyFont="1"/>
    <xf numFmtId="0" fontId="12" fillId="0" borderId="0" xfId="3" applyFont="1" applyAlignment="1">
      <alignment vertical="center" wrapText="1"/>
    </xf>
    <xf numFmtId="0" fontId="13" fillId="0" borderId="5" xfId="3" applyFont="1" applyBorder="1" applyAlignment="1">
      <alignment vertical="center" wrapText="1"/>
    </xf>
    <xf numFmtId="0" fontId="4" fillId="0" borderId="9" xfId="3" applyBorder="1" applyAlignment="1">
      <alignment horizontal="center" vertical="center" wrapText="1"/>
    </xf>
    <xf numFmtId="0" fontId="12" fillId="0" borderId="7" xfId="3" applyFont="1" applyBorder="1" applyAlignment="1">
      <alignment vertical="center" wrapText="1"/>
    </xf>
    <xf numFmtId="0" fontId="12" fillId="0" borderId="8" xfId="3" applyFont="1" applyBorder="1" applyAlignment="1">
      <alignment vertical="center" wrapText="1"/>
    </xf>
    <xf numFmtId="0" fontId="11" fillId="3" borderId="9" xfId="3" applyFont="1" applyFill="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wrapText="1"/>
    </xf>
    <xf numFmtId="0" fontId="15" fillId="3" borderId="9" xfId="3" applyFont="1" applyFill="1" applyBorder="1" applyAlignment="1">
      <alignment horizontal="center" vertical="center" wrapText="1"/>
    </xf>
    <xf numFmtId="0" fontId="14" fillId="0" borderId="9" xfId="3" applyFont="1" applyBorder="1" applyAlignment="1">
      <alignment horizontal="justify" vertical="center" wrapText="1"/>
    </xf>
    <xf numFmtId="0" fontId="7" fillId="0" borderId="9" xfId="3" applyFont="1" applyBorder="1" applyAlignment="1">
      <alignment horizontal="justify" vertical="center" wrapText="1"/>
    </xf>
    <xf numFmtId="0" fontId="17" fillId="0" borderId="0" xfId="3" applyFont="1"/>
    <xf numFmtId="0" fontId="17" fillId="0" borderId="9" xfId="3" applyFont="1" applyBorder="1" applyAlignment="1">
      <alignment horizontal="center" vertical="center" wrapText="1"/>
    </xf>
    <xf numFmtId="0" fontId="7" fillId="0" borderId="10" xfId="3" applyFont="1" applyBorder="1" applyAlignment="1">
      <alignment vertical="center" wrapText="1"/>
    </xf>
    <xf numFmtId="0" fontId="4" fillId="0" borderId="9" xfId="3" applyBorder="1"/>
    <xf numFmtId="0" fontId="14" fillId="0" borderId="0" xfId="3" applyFont="1" applyAlignment="1">
      <alignment horizontal="center" vertical="center" wrapText="1"/>
    </xf>
    <xf numFmtId="0" fontId="14" fillId="0" borderId="10" xfId="3" applyFont="1" applyBorder="1" applyAlignment="1">
      <alignment horizontal="left" vertical="center" wrapText="1"/>
    </xf>
    <xf numFmtId="0" fontId="4" fillId="0" borderId="7" xfId="3" applyBorder="1"/>
    <xf numFmtId="0" fontId="14" fillId="0" borderId="8" xfId="3" applyFont="1" applyBorder="1" applyAlignment="1">
      <alignment horizontal="center" vertical="center" wrapText="1"/>
    </xf>
    <xf numFmtId="0" fontId="14" fillId="0" borderId="9" xfId="3" applyFont="1" applyBorder="1" applyAlignment="1">
      <alignment horizontal="left" vertical="center" wrapText="1"/>
    </xf>
    <xf numFmtId="0" fontId="18" fillId="0" borderId="0" xfId="4" applyFill="1" applyBorder="1" applyAlignment="1"/>
    <xf numFmtId="0" fontId="20" fillId="0" borderId="0" xfId="5" applyFont="1">
      <alignment vertical="center"/>
    </xf>
    <xf numFmtId="0" fontId="9" fillId="0" borderId="0" xfId="5" applyFont="1" applyAlignment="1">
      <alignment vertical="center" wrapText="1"/>
    </xf>
    <xf numFmtId="0" fontId="21" fillId="0" borderId="0" xfId="3" applyFont="1"/>
    <xf numFmtId="0" fontId="23" fillId="0" borderId="0" xfId="6" applyFont="1" applyFill="1" applyBorder="1" applyAlignment="1">
      <alignment horizontal="left" vertical="center"/>
    </xf>
    <xf numFmtId="0" fontId="20" fillId="0" borderId="0" xfId="7" applyFont="1">
      <alignment vertical="center"/>
    </xf>
    <xf numFmtId="0" fontId="4" fillId="0" borderId="9" xfId="3" applyBorder="1" applyAlignment="1">
      <alignment horizontal="center"/>
    </xf>
    <xf numFmtId="0" fontId="7" fillId="0" borderId="9" xfId="5" quotePrefix="1" applyFont="1" applyBorder="1" applyAlignment="1">
      <alignment horizontal="center" vertical="center"/>
    </xf>
    <xf numFmtId="0" fontId="4" fillId="0" borderId="9" xfId="3" applyBorder="1" applyAlignment="1">
      <alignment horizontal="center" vertical="center"/>
    </xf>
    <xf numFmtId="0" fontId="7" fillId="0" borderId="9" xfId="5" applyFont="1" applyBorder="1" applyAlignment="1">
      <alignment horizontal="center" vertical="center" wrapText="1"/>
    </xf>
    <xf numFmtId="0" fontId="24" fillId="0" borderId="0" xfId="3" applyFont="1"/>
    <xf numFmtId="0" fontId="4" fillId="0" borderId="9" xfId="3" applyBorder="1" applyAlignment="1">
      <alignment vertical="center" wrapText="1"/>
    </xf>
    <xf numFmtId="0" fontId="4" fillId="0" borderId="13" xfId="3" applyBorder="1" applyAlignment="1">
      <alignment horizontal="center" vertical="center" wrapText="1"/>
    </xf>
    <xf numFmtId="0" fontId="8" fillId="0" borderId="0" xfId="3" applyFont="1" applyAlignment="1">
      <alignment vertical="center"/>
    </xf>
    <xf numFmtId="0" fontId="25" fillId="0" borderId="0" xfId="3" applyFont="1" applyAlignment="1">
      <alignment vertical="center"/>
    </xf>
    <xf numFmtId="0" fontId="10" fillId="7" borderId="9" xfId="3" applyFont="1" applyFill="1" applyBorder="1" applyAlignment="1">
      <alignment horizontal="center" vertical="center" wrapText="1"/>
    </xf>
    <xf numFmtId="0" fontId="6" fillId="7" borderId="9"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0" borderId="9" xfId="3" quotePrefix="1" applyFont="1" applyBorder="1" applyAlignment="1">
      <alignment horizontal="center"/>
    </xf>
    <xf numFmtId="0" fontId="26" fillId="4" borderId="9" xfId="5" applyFont="1" applyFill="1" applyBorder="1" applyAlignment="1">
      <alignment horizontal="left" vertical="center" wrapText="1" indent="1"/>
    </xf>
    <xf numFmtId="3" fontId="6" fillId="4" borderId="9" xfId="8" applyFont="1" applyFill="1" applyAlignment="1">
      <alignment horizontal="center" vertical="center"/>
      <protection locked="0"/>
    </xf>
    <xf numFmtId="0" fontId="10" fillId="4" borderId="9" xfId="3" applyFont="1" applyFill="1" applyBorder="1"/>
    <xf numFmtId="0" fontId="10" fillId="0" borderId="9" xfId="3" applyFont="1" applyBorder="1"/>
    <xf numFmtId="3" fontId="6" fillId="0" borderId="9" xfId="8" applyFont="1" applyFill="1" applyAlignment="1">
      <alignment horizontal="center" vertical="center" wrapText="1"/>
      <protection locked="0"/>
    </xf>
    <xf numFmtId="0" fontId="6" fillId="0" borderId="9" xfId="5" applyFont="1" applyBorder="1" applyAlignment="1">
      <alignment horizontal="left" vertical="center" wrapText="1" indent="3"/>
    </xf>
    <xf numFmtId="3" fontId="27" fillId="8" borderId="9" xfId="8" applyFont="1" applyFill="1" applyAlignment="1">
      <alignment horizontal="center" vertical="center"/>
      <protection locked="0"/>
    </xf>
    <xf numFmtId="0" fontId="4" fillId="7" borderId="9" xfId="3" applyFill="1" applyBorder="1" applyAlignment="1">
      <alignment horizontal="center" vertical="center" wrapText="1"/>
    </xf>
    <xf numFmtId="0" fontId="4" fillId="0" borderId="9" xfId="3" quotePrefix="1" applyBorder="1" applyAlignment="1">
      <alignment horizontal="center" vertical="center"/>
    </xf>
    <xf numFmtId="0" fontId="7" fillId="0" borderId="9" xfId="5" applyFont="1" applyBorder="1" applyAlignment="1">
      <alignment horizontal="left" vertical="center" wrapText="1" indent="1"/>
    </xf>
    <xf numFmtId="3" fontId="7" fillId="0" borderId="9" xfId="8" applyFont="1" applyFill="1" applyAlignment="1">
      <alignment horizontal="center" vertical="center"/>
      <protection locked="0"/>
    </xf>
    <xf numFmtId="0" fontId="4" fillId="0" borderId="0" xfId="3" applyAlignment="1">
      <alignment horizontal="center" vertical="center"/>
    </xf>
    <xf numFmtId="0" fontId="4" fillId="9" borderId="9" xfId="3" applyFill="1" applyBorder="1" applyAlignment="1">
      <alignment vertical="center" wrapText="1"/>
    </xf>
    <xf numFmtId="0" fontId="4" fillId="9" borderId="12" xfId="3" applyFill="1" applyBorder="1" applyAlignment="1">
      <alignment vertical="center" wrapText="1"/>
    </xf>
    <xf numFmtId="0" fontId="28" fillId="9" borderId="9" xfId="3" applyFont="1" applyFill="1" applyBorder="1" applyAlignment="1">
      <alignment vertical="center" wrapText="1"/>
    </xf>
    <xf numFmtId="0" fontId="4" fillId="0" borderId="0" xfId="3" applyAlignment="1">
      <alignment horizontal="justify"/>
    </xf>
    <xf numFmtId="0" fontId="4" fillId="7" borderId="9" xfId="3" applyFill="1" applyBorder="1" applyAlignment="1">
      <alignment vertical="center" wrapText="1"/>
    </xf>
    <xf numFmtId="0" fontId="4" fillId="0" borderId="12" xfId="3" applyBorder="1" applyAlignment="1">
      <alignment vertical="center" wrapText="1"/>
    </xf>
    <xf numFmtId="0" fontId="28" fillId="0" borderId="9" xfId="3" applyFont="1" applyBorder="1" applyAlignment="1">
      <alignment vertical="center" wrapText="1"/>
    </xf>
    <xf numFmtId="0" fontId="28" fillId="7" borderId="9" xfId="3" applyFont="1" applyFill="1" applyBorder="1" applyAlignment="1">
      <alignment vertical="center" wrapText="1"/>
    </xf>
    <xf numFmtId="49" fontId="4" fillId="0" borderId="9" xfId="3" applyNumberFormat="1" applyBorder="1" applyAlignment="1">
      <alignment horizontal="center" vertical="center"/>
    </xf>
    <xf numFmtId="49" fontId="11" fillId="0" borderId="9" xfId="3" applyNumberFormat="1" applyFont="1" applyBorder="1" applyAlignment="1">
      <alignment horizontal="center" vertical="center"/>
    </xf>
    <xf numFmtId="0" fontId="11" fillId="7" borderId="9" xfId="3" applyFont="1" applyFill="1" applyBorder="1" applyAlignment="1">
      <alignment vertical="center" wrapText="1"/>
    </xf>
    <xf numFmtId="0" fontId="11" fillId="0" borderId="9" xfId="3" applyFont="1" applyBorder="1" applyAlignment="1">
      <alignment horizontal="center" vertical="center"/>
    </xf>
    <xf numFmtId="0" fontId="33" fillId="0" borderId="0" xfId="3" applyFont="1" applyAlignment="1">
      <alignment horizontal="center" vertical="center"/>
    </xf>
    <xf numFmtId="0" fontId="34" fillId="0" borderId="0" xfId="3" applyFont="1"/>
    <xf numFmtId="0" fontId="7" fillId="7" borderId="9" xfId="3" applyFont="1" applyFill="1" applyBorder="1" applyAlignment="1">
      <alignment horizontal="center" vertical="center" wrapText="1"/>
    </xf>
    <xf numFmtId="0" fontId="11" fillId="7" borderId="9" xfId="3" applyFont="1" applyFill="1" applyBorder="1" applyAlignment="1">
      <alignment horizontal="center" vertical="center" wrapText="1"/>
    </xf>
    <xf numFmtId="0" fontId="11" fillId="0" borderId="9" xfId="3" applyFont="1" applyBorder="1" applyAlignment="1">
      <alignment vertical="center" wrapText="1"/>
    </xf>
    <xf numFmtId="0" fontId="4" fillId="4" borderId="9" xfId="3" applyFill="1" applyBorder="1" applyAlignment="1">
      <alignment vertical="center" wrapText="1"/>
    </xf>
    <xf numFmtId="0" fontId="35" fillId="7" borderId="9" xfId="3" applyFont="1" applyFill="1" applyBorder="1" applyAlignment="1">
      <alignment vertical="center" wrapText="1"/>
    </xf>
    <xf numFmtId="0" fontId="4" fillId="0" borderId="9" xfId="3" applyBorder="1" applyAlignment="1">
      <alignment vertical="top" wrapText="1"/>
    </xf>
    <xf numFmtId="0" fontId="35" fillId="0" borderId="9" xfId="3" applyFont="1" applyBorder="1" applyAlignment="1">
      <alignment horizontal="left" vertical="center"/>
    </xf>
    <xf numFmtId="0" fontId="35" fillId="0" borderId="9" xfId="3" applyFont="1" applyBorder="1" applyAlignment="1">
      <alignment horizontal="center" vertical="center"/>
    </xf>
    <xf numFmtId="0" fontId="35" fillId="0" borderId="9" xfId="3" applyFont="1" applyBorder="1" applyAlignment="1">
      <alignment vertical="center"/>
    </xf>
    <xf numFmtId="0" fontId="4" fillId="0" borderId="0" xfId="3" applyAlignment="1">
      <alignment horizontal="center"/>
    </xf>
    <xf numFmtId="0" fontId="4" fillId="0" borderId="5" xfId="3" applyBorder="1" applyAlignment="1">
      <alignment horizontal="right" vertical="top"/>
    </xf>
    <xf numFmtId="0" fontId="4" fillId="0" borderId="0" xfId="3" applyAlignment="1">
      <alignment horizontal="right" vertical="top"/>
    </xf>
    <xf numFmtId="0" fontId="28" fillId="0" borderId="0" xfId="3" applyFont="1"/>
    <xf numFmtId="0" fontId="4" fillId="0" borderId="0" xfId="3" applyAlignment="1">
      <alignment vertical="center"/>
    </xf>
    <xf numFmtId="0" fontId="36" fillId="0" borderId="0" xfId="3" applyFont="1"/>
    <xf numFmtId="0" fontId="37" fillId="0" borderId="0" xfId="3" applyFont="1"/>
    <xf numFmtId="0" fontId="38" fillId="0" borderId="0" xfId="3" applyFont="1" applyAlignment="1">
      <alignment vertical="center"/>
    </xf>
    <xf numFmtId="0" fontId="39" fillId="0" borderId="0" xfId="3" applyFont="1" applyAlignment="1">
      <alignment horizontal="center" vertical="center" wrapText="1"/>
    </xf>
    <xf numFmtId="0" fontId="39" fillId="0" borderId="0" xfId="3" applyFont="1" applyAlignment="1">
      <alignment horizontal="justify" vertical="center" wrapText="1"/>
    </xf>
    <xf numFmtId="0" fontId="40" fillId="0" borderId="9" xfId="3" applyFont="1" applyBorder="1" applyAlignment="1">
      <alignment horizontal="center" vertical="center" wrapText="1"/>
    </xf>
    <xf numFmtId="0" fontId="41" fillId="10" borderId="9" xfId="3" applyFont="1" applyFill="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0" fillId="0" borderId="9" xfId="3" applyFont="1" applyBorder="1" applyAlignment="1">
      <alignment horizontal="left" vertical="center" wrapText="1"/>
    </xf>
    <xf numFmtId="0" fontId="44" fillId="10" borderId="9" xfId="3" applyFont="1" applyFill="1" applyBorder="1" applyAlignment="1">
      <alignment horizontal="center" vertical="center" wrapText="1"/>
    </xf>
    <xf numFmtId="0" fontId="43" fillId="0" borderId="9" xfId="3" applyFont="1" applyBorder="1" applyAlignment="1">
      <alignment horizontal="center" vertical="center" wrapText="1"/>
    </xf>
    <xf numFmtId="0" fontId="40" fillId="11" borderId="9" xfId="3" applyFont="1" applyFill="1" applyBorder="1" applyAlignment="1">
      <alignment horizontal="center" vertical="center" wrapText="1"/>
    </xf>
    <xf numFmtId="0" fontId="41" fillId="11" borderId="9" xfId="3" applyFont="1" applyFill="1" applyBorder="1" applyAlignment="1">
      <alignment horizontal="left" vertical="center" wrapText="1"/>
    </xf>
    <xf numFmtId="0" fontId="44" fillId="12" borderId="9" xfId="3" applyFont="1" applyFill="1" applyBorder="1" applyAlignment="1">
      <alignment horizontal="center" vertical="center" wrapText="1"/>
    </xf>
    <xf numFmtId="0" fontId="43" fillId="11" borderId="9" xfId="3" applyFont="1" applyFill="1" applyBorder="1" applyAlignment="1">
      <alignment horizontal="center" vertical="center" wrapText="1"/>
    </xf>
    <xf numFmtId="0" fontId="41" fillId="0" borderId="9" xfId="3" applyFont="1" applyBorder="1" applyAlignment="1">
      <alignment horizontal="left" vertical="center" wrapText="1"/>
    </xf>
    <xf numFmtId="0" fontId="40" fillId="0" borderId="9" xfId="3" applyFont="1" applyBorder="1" applyAlignment="1">
      <alignment horizontal="justify" vertical="center" wrapText="1"/>
    </xf>
    <xf numFmtId="0" fontId="44" fillId="10" borderId="9" xfId="3" applyFont="1" applyFill="1" applyBorder="1" applyAlignment="1">
      <alignment horizontal="justify" vertical="center" wrapText="1"/>
    </xf>
    <xf numFmtId="0" fontId="40" fillId="13" borderId="9" xfId="3" applyFont="1" applyFill="1" applyBorder="1" applyAlignment="1">
      <alignment horizontal="center" vertical="center" wrapText="1"/>
    </xf>
    <xf numFmtId="0" fontId="43" fillId="13" borderId="9" xfId="3" applyFont="1" applyFill="1" applyBorder="1" applyAlignment="1">
      <alignment horizontal="center" vertical="center" wrapText="1"/>
    </xf>
    <xf numFmtId="0" fontId="43" fillId="0" borderId="9" xfId="3" applyFont="1" applyBorder="1" applyAlignment="1">
      <alignment horizontal="left" vertical="center" wrapText="1"/>
    </xf>
    <xf numFmtId="0" fontId="45" fillId="8" borderId="9" xfId="3" applyFont="1" applyFill="1" applyBorder="1" applyAlignment="1">
      <alignment horizontal="justify" vertical="center" wrapText="1"/>
    </xf>
    <xf numFmtId="0" fontId="40" fillId="0" borderId="9" xfId="3" applyFont="1" applyBorder="1" applyAlignment="1">
      <alignment vertical="top" wrapText="1"/>
    </xf>
    <xf numFmtId="0" fontId="43" fillId="0" borderId="9" xfId="3" applyFont="1" applyBorder="1" applyAlignment="1">
      <alignment horizontal="justify" vertical="center" wrapText="1"/>
    </xf>
    <xf numFmtId="0" fontId="6" fillId="0" borderId="9" xfId="3" applyFont="1" applyBorder="1" applyAlignment="1">
      <alignment horizontal="center" vertical="center"/>
    </xf>
    <xf numFmtId="0" fontId="6" fillId="0" borderId="9" xfId="3" applyFont="1" applyBorder="1" applyAlignment="1">
      <alignment horizontal="justify" vertical="center"/>
    </xf>
    <xf numFmtId="0" fontId="6" fillId="0" borderId="9" xfId="3" applyFont="1" applyBorder="1" applyAlignment="1">
      <alignment vertical="center"/>
    </xf>
    <xf numFmtId="0" fontId="6" fillId="0" borderId="9" xfId="3" applyFont="1" applyBorder="1" applyAlignment="1">
      <alignment horizontal="center" vertical="center" wrapText="1"/>
    </xf>
    <xf numFmtId="0" fontId="6" fillId="0" borderId="9" xfId="3" applyFont="1" applyBorder="1" applyAlignment="1">
      <alignment vertical="center" wrapText="1"/>
    </xf>
    <xf numFmtId="0" fontId="26" fillId="0" borderId="9" xfId="3" applyFont="1" applyBorder="1" applyAlignment="1">
      <alignment horizontal="center" vertical="center"/>
    </xf>
    <xf numFmtId="0" fontId="26" fillId="0" borderId="9" xfId="3" applyFont="1" applyBorder="1" applyAlignment="1">
      <alignment horizontal="justify" vertical="center"/>
    </xf>
    <xf numFmtId="0" fontId="26" fillId="0" borderId="9" xfId="3" applyFont="1" applyBorder="1" applyAlignment="1">
      <alignment vertical="center" wrapText="1"/>
    </xf>
    <xf numFmtId="0" fontId="6" fillId="0" borderId="9" xfId="3" applyFont="1" applyBorder="1" applyAlignment="1">
      <alignment horizontal="justify" vertical="center" wrapText="1"/>
    </xf>
    <xf numFmtId="0" fontId="17" fillId="0" borderId="0" xfId="3" applyFont="1" applyAlignment="1">
      <alignment wrapText="1"/>
    </xf>
    <xf numFmtId="0" fontId="26" fillId="0" borderId="9" xfId="3" applyFont="1" applyBorder="1" applyAlignment="1">
      <alignment horizontal="justify" vertical="center" wrapText="1"/>
    </xf>
    <xf numFmtId="0" fontId="6" fillId="0" borderId="9" xfId="3" applyFont="1" applyBorder="1" applyAlignment="1">
      <alignment horizontal="left" vertical="center" wrapText="1" indent="1"/>
    </xf>
    <xf numFmtId="0" fontId="50" fillId="0" borderId="0" xfId="3" applyFont="1" applyAlignment="1">
      <alignment vertical="center"/>
    </xf>
    <xf numFmtId="0" fontId="51" fillId="0" borderId="0" xfId="3" applyFont="1" applyAlignment="1">
      <alignment vertical="center"/>
    </xf>
    <xf numFmtId="0" fontId="52" fillId="0" borderId="0" xfId="3" applyFont="1" applyAlignment="1">
      <alignment vertical="center"/>
    </xf>
    <xf numFmtId="0" fontId="53" fillId="0" borderId="16" xfId="3" applyFont="1" applyBorder="1" applyAlignment="1">
      <alignment vertical="center"/>
    </xf>
    <xf numFmtId="0" fontId="15" fillId="0" borderId="0" xfId="3" applyFont="1" applyAlignment="1">
      <alignment vertical="center" wrapText="1"/>
    </xf>
    <xf numFmtId="0" fontId="15" fillId="0" borderId="9" xfId="3" applyFont="1" applyBorder="1" applyAlignment="1">
      <alignment horizontal="center" vertical="center" wrapText="1"/>
    </xf>
    <xf numFmtId="0" fontId="4" fillId="0" borderId="9" xfId="3" applyBorder="1" applyAlignment="1">
      <alignment vertical="center"/>
    </xf>
    <xf numFmtId="0" fontId="14" fillId="0" borderId="9" xfId="3" applyFont="1" applyBorder="1" applyAlignment="1">
      <alignment horizontal="left" vertical="center" wrapText="1" indent="1"/>
    </xf>
    <xf numFmtId="0" fontId="15" fillId="0" borderId="9" xfId="3" applyFont="1" applyBorder="1" applyAlignment="1">
      <alignment vertical="center" wrapText="1"/>
    </xf>
    <xf numFmtId="0" fontId="15" fillId="9" borderId="10" xfId="3" applyFont="1" applyFill="1" applyBorder="1" applyAlignment="1">
      <alignment vertical="center" wrapText="1"/>
    </xf>
    <xf numFmtId="0" fontId="15" fillId="9" borderId="12" xfId="3" applyFont="1" applyFill="1" applyBorder="1" applyAlignment="1">
      <alignment vertical="center" wrapText="1"/>
    </xf>
    <xf numFmtId="0" fontId="15" fillId="9" borderId="9" xfId="3" applyFont="1" applyFill="1" applyBorder="1" applyAlignment="1">
      <alignment vertical="center" wrapText="1"/>
    </xf>
    <xf numFmtId="0" fontId="15" fillId="9" borderId="9" xfId="3" applyFont="1" applyFill="1" applyBorder="1" applyAlignment="1">
      <alignment horizontal="center" vertical="center" wrapText="1"/>
    </xf>
    <xf numFmtId="0" fontId="7" fillId="0" borderId="9" xfId="3" applyFont="1" applyBorder="1" applyAlignment="1">
      <alignment horizontal="center" vertical="center"/>
    </xf>
    <xf numFmtId="0" fontId="55" fillId="0" borderId="0" xfId="3" applyFont="1" applyAlignment="1">
      <alignment vertical="center" wrapText="1"/>
    </xf>
    <xf numFmtId="0" fontId="54" fillId="0" borderId="9" xfId="3" applyFont="1" applyBorder="1" applyAlignment="1">
      <alignment vertical="center"/>
    </xf>
    <xf numFmtId="0" fontId="54" fillId="0" borderId="9" xfId="3" applyFont="1" applyBorder="1" applyAlignment="1">
      <alignment horizontal="center" vertical="center" wrapText="1"/>
    </xf>
    <xf numFmtId="0" fontId="54" fillId="0" borderId="9" xfId="3" applyFont="1" applyBorder="1" applyAlignment="1">
      <alignment vertical="center" wrapText="1"/>
    </xf>
    <xf numFmtId="0" fontId="7" fillId="0" borderId="9" xfId="3" applyFont="1" applyBorder="1" applyAlignment="1">
      <alignment vertical="center"/>
    </xf>
    <xf numFmtId="0" fontId="53" fillId="0" borderId="0" xfId="3" applyFont="1"/>
    <xf numFmtId="0" fontId="53" fillId="0" borderId="0" xfId="3" applyFont="1" applyAlignment="1">
      <alignment vertical="center" wrapText="1"/>
    </xf>
    <xf numFmtId="0" fontId="11" fillId="0" borderId="12" xfId="3" applyFont="1" applyBorder="1" applyAlignment="1">
      <alignment horizontal="center" vertical="center"/>
    </xf>
    <xf numFmtId="0" fontId="14" fillId="0" borderId="15" xfId="3" applyFont="1" applyBorder="1" applyAlignment="1">
      <alignment horizontal="center" vertical="center" wrapText="1"/>
    </xf>
    <xf numFmtId="0" fontId="7" fillId="0" borderId="9" xfId="3" quotePrefix="1" applyFont="1" applyBorder="1"/>
    <xf numFmtId="0" fontId="55" fillId="0" borderId="0" xfId="3" applyFont="1"/>
    <xf numFmtId="0" fontId="4" fillId="0" borderId="9" xfId="3" quotePrefix="1" applyBorder="1" applyAlignment="1">
      <alignment wrapText="1"/>
    </xf>
    <xf numFmtId="0" fontId="7" fillId="0" borderId="9" xfId="3" quotePrefix="1" applyFont="1" applyBorder="1" applyAlignment="1">
      <alignment wrapText="1"/>
    </xf>
    <xf numFmtId="0" fontId="4" fillId="0" borderId="9" xfId="3" quotePrefix="1" applyBorder="1"/>
    <xf numFmtId="0" fontId="15" fillId="0" borderId="0" xfId="3" applyFont="1"/>
    <xf numFmtId="0" fontId="4" fillId="0" borderId="5" xfId="3" applyBorder="1"/>
    <xf numFmtId="0" fontId="7" fillId="0" borderId="9" xfId="9" applyFont="1" applyBorder="1" applyAlignment="1">
      <alignment vertical="center" wrapText="1"/>
    </xf>
    <xf numFmtId="0" fontId="7" fillId="4" borderId="9" xfId="3" applyFont="1" applyFill="1" applyBorder="1" applyAlignment="1">
      <alignment horizontal="center"/>
    </xf>
    <xf numFmtId="0" fontId="7" fillId="4" borderId="9" xfId="3" quotePrefix="1" applyFont="1" applyFill="1" applyBorder="1" applyAlignment="1">
      <alignment wrapText="1"/>
    </xf>
    <xf numFmtId="0" fontId="14" fillId="7" borderId="9" xfId="3" applyFont="1" applyFill="1" applyBorder="1" applyAlignment="1">
      <alignment vertical="center" wrapText="1"/>
    </xf>
    <xf numFmtId="0" fontId="7" fillId="0" borderId="9" xfId="3" applyFont="1" applyBorder="1" applyAlignment="1">
      <alignment horizontal="justify" vertical="top"/>
    </xf>
    <xf numFmtId="0" fontId="7" fillId="0" borderId="9" xfId="9" applyFont="1" applyBorder="1" applyAlignment="1">
      <alignment horizontal="justify" vertical="top"/>
    </xf>
    <xf numFmtId="0" fontId="14" fillId="7" borderId="9" xfId="3" applyFont="1" applyFill="1" applyBorder="1" applyAlignment="1">
      <alignment horizontal="center" vertical="center" wrapText="1"/>
    </xf>
    <xf numFmtId="0" fontId="4" fillId="0" borderId="9" xfId="3" applyBorder="1" applyAlignment="1">
      <alignment horizontal="left" vertical="center" wrapText="1" indent="1"/>
    </xf>
    <xf numFmtId="0" fontId="4" fillId="4" borderId="9" xfId="3" applyFill="1" applyBorder="1" applyAlignment="1">
      <alignment horizontal="center" vertical="center"/>
    </xf>
    <xf numFmtId="0" fontId="11" fillId="4" borderId="9" xfId="3" applyFont="1" applyFill="1" applyBorder="1" applyAlignment="1">
      <alignment horizontal="justify" vertical="top"/>
    </xf>
    <xf numFmtId="0" fontId="7" fillId="0" borderId="9" xfId="3" applyFont="1" applyBorder="1"/>
    <xf numFmtId="0" fontId="7" fillId="0" borderId="9" xfId="3" applyFont="1" applyBorder="1" applyAlignment="1">
      <alignment horizontal="justify" vertical="center"/>
    </xf>
    <xf numFmtId="0" fontId="7" fillId="0" borderId="9" xfId="3" applyFont="1" applyBorder="1" applyAlignment="1">
      <alignment horizontal="justify" vertical="top" wrapText="1"/>
    </xf>
    <xf numFmtId="0" fontId="7" fillId="4" borderId="9" xfId="9" applyFont="1" applyFill="1" applyBorder="1" applyAlignment="1">
      <alignment horizontal="justify" vertical="center"/>
    </xf>
    <xf numFmtId="0" fontId="0" fillId="4" borderId="9" xfId="9" applyFont="1" applyFill="1" applyBorder="1" applyAlignment="1">
      <alignment horizontal="justify" vertical="top"/>
    </xf>
    <xf numFmtId="0" fontId="8" fillId="0" borderId="9" xfId="3" applyFont="1" applyBorder="1" applyAlignment="1">
      <alignment vertical="center"/>
    </xf>
    <xf numFmtId="0" fontId="7" fillId="4" borderId="9" xfId="3" applyFont="1" applyFill="1" applyBorder="1" applyAlignment="1">
      <alignment horizontal="center" vertical="center"/>
    </xf>
    <xf numFmtId="0" fontId="8" fillId="4" borderId="9" xfId="3" applyFont="1" applyFill="1" applyBorder="1" applyAlignment="1">
      <alignment horizontal="justify" vertical="center"/>
    </xf>
    <xf numFmtId="0" fontId="11" fillId="0" borderId="9" xfId="3" applyFont="1" applyBorder="1"/>
    <xf numFmtId="0" fontId="15" fillId="7" borderId="9" xfId="3" applyFont="1" applyFill="1" applyBorder="1" applyAlignment="1">
      <alignment vertical="center" wrapText="1"/>
    </xf>
    <xf numFmtId="0" fontId="14" fillId="7" borderId="9" xfId="3" applyFont="1" applyFill="1" applyBorder="1" applyAlignment="1">
      <alignment horizontal="left" vertical="center" wrapText="1" indent="1"/>
    </xf>
    <xf numFmtId="0" fontId="7" fillId="7" borderId="9" xfId="3" applyFont="1" applyFill="1" applyBorder="1" applyAlignment="1">
      <alignment horizontal="left" vertical="center" wrapText="1" indent="1"/>
    </xf>
    <xf numFmtId="0" fontId="15" fillId="0" borderId="0" xfId="3" applyFont="1" applyAlignment="1">
      <alignment horizontal="left" vertical="center"/>
    </xf>
    <xf numFmtId="0" fontId="53" fillId="0" borderId="0" xfId="3" applyFont="1" applyAlignment="1">
      <alignment vertical="center"/>
    </xf>
    <xf numFmtId="0" fontId="15" fillId="7" borderId="9" xfId="3" applyFont="1" applyFill="1" applyBorder="1" applyAlignment="1">
      <alignment horizontal="center" vertical="center" wrapText="1"/>
    </xf>
    <xf numFmtId="0" fontId="4" fillId="0" borderId="10" xfId="3" applyBorder="1"/>
    <xf numFmtId="0" fontId="14" fillId="7" borderId="12" xfId="3" applyFont="1" applyFill="1" applyBorder="1" applyAlignment="1">
      <alignment vertical="center" wrapText="1"/>
    </xf>
    <xf numFmtId="0" fontId="24" fillId="0" borderId="0" xfId="3" applyFont="1" applyAlignment="1">
      <alignment vertical="center"/>
    </xf>
    <xf numFmtId="0" fontId="57" fillId="0" borderId="0" xfId="3" applyFont="1" applyAlignment="1">
      <alignment vertical="center"/>
    </xf>
    <xf numFmtId="0" fontId="57" fillId="0" borderId="9" xfId="3" applyFont="1" applyBorder="1" applyAlignment="1">
      <alignment horizontal="justify" vertical="center" wrapText="1"/>
    </xf>
    <xf numFmtId="0" fontId="5" fillId="0" borderId="9" xfId="3" applyFont="1" applyBorder="1" applyAlignment="1">
      <alignment horizontal="justify" vertical="center" wrapText="1"/>
    </xf>
    <xf numFmtId="0" fontId="59" fillId="0" borderId="0" xfId="3" applyFont="1" applyAlignment="1">
      <alignment vertical="center"/>
    </xf>
    <xf numFmtId="0" fontId="11" fillId="0" borderId="0" xfId="3" applyFont="1" applyAlignment="1">
      <alignment vertical="center"/>
    </xf>
    <xf numFmtId="0" fontId="14" fillId="0" borderId="9" xfId="3" applyFont="1" applyBorder="1" applyAlignment="1">
      <alignment horizontal="center" vertical="center"/>
    </xf>
    <xf numFmtId="0" fontId="5" fillId="7" borderId="9" xfId="3" applyFont="1" applyFill="1" applyBorder="1" applyAlignment="1">
      <alignment vertical="center" wrapText="1"/>
    </xf>
    <xf numFmtId="0" fontId="61" fillId="0" borderId="0" xfId="3" applyFont="1" applyAlignment="1">
      <alignment vertical="center"/>
    </xf>
    <xf numFmtId="0" fontId="4" fillId="0" borderId="20" xfId="3" applyBorder="1" applyAlignment="1">
      <alignment horizontal="center" vertical="center" wrapText="1"/>
    </xf>
    <xf numFmtId="0" fontId="4" fillId="0" borderId="21" xfId="3" applyBorder="1" applyAlignment="1">
      <alignment horizontal="center" vertical="center" wrapText="1"/>
    </xf>
    <xf numFmtId="0" fontId="4" fillId="0" borderId="22" xfId="3" applyBorder="1" applyAlignment="1">
      <alignment horizontal="center" vertical="center" wrapText="1"/>
    </xf>
    <xf numFmtId="0" fontId="4" fillId="0" borderId="23" xfId="3" applyBorder="1" applyAlignment="1">
      <alignment horizontal="center" vertical="center"/>
    </xf>
    <xf numFmtId="0" fontId="4" fillId="0" borderId="24" xfId="3" applyBorder="1" applyAlignment="1">
      <alignment horizontal="center" vertical="center" wrapText="1"/>
    </xf>
    <xf numFmtId="0" fontId="4" fillId="0" borderId="29" xfId="3" applyBorder="1" applyAlignment="1">
      <alignment horizontal="center" vertical="center" wrapText="1"/>
    </xf>
    <xf numFmtId="0" fontId="11" fillId="14" borderId="20" xfId="3" applyFont="1" applyFill="1" applyBorder="1" applyAlignment="1">
      <alignment vertical="center"/>
    </xf>
    <xf numFmtId="0" fontId="11" fillId="14" borderId="26" xfId="3" applyFont="1" applyFill="1" applyBorder="1" applyAlignment="1">
      <alignment vertical="center"/>
    </xf>
    <xf numFmtId="0" fontId="11" fillId="14" borderId="26" xfId="3" applyFont="1" applyFill="1" applyBorder="1" applyAlignment="1">
      <alignment horizontal="center" vertical="center"/>
    </xf>
    <xf numFmtId="0" fontId="11" fillId="14" borderId="31" xfId="3" applyFont="1" applyFill="1" applyBorder="1" applyAlignment="1">
      <alignment vertical="center"/>
    </xf>
    <xf numFmtId="0" fontId="11" fillId="0" borderId="32" xfId="3" applyFont="1" applyBorder="1" applyAlignment="1">
      <alignment horizontal="center" vertical="center"/>
    </xf>
    <xf numFmtId="0" fontId="4" fillId="8" borderId="20" xfId="3" applyFill="1" applyBorder="1" applyAlignment="1">
      <alignment vertical="center"/>
    </xf>
    <xf numFmtId="0" fontId="4" fillId="8" borderId="21" xfId="3" applyFill="1" applyBorder="1" applyAlignment="1">
      <alignment vertical="center"/>
    </xf>
    <xf numFmtId="0" fontId="11" fillId="0" borderId="22" xfId="3" applyFont="1" applyBorder="1" applyAlignment="1">
      <alignment vertical="center" wrapText="1"/>
    </xf>
    <xf numFmtId="0" fontId="65" fillId="0" borderId="0" xfId="3" applyFont="1" applyAlignment="1">
      <alignment horizontal="left" vertical="center"/>
    </xf>
    <xf numFmtId="0" fontId="65" fillId="0" borderId="0" xfId="3" applyFont="1" applyAlignment="1">
      <alignment vertical="center"/>
    </xf>
    <xf numFmtId="0" fontId="4" fillId="0" borderId="9" xfId="3" applyBorder="1" applyAlignment="1">
      <alignment horizontal="left" vertical="center" wrapText="1"/>
    </xf>
    <xf numFmtId="0" fontId="7" fillId="0" borderId="9" xfId="3" applyFont="1" applyBorder="1" applyAlignment="1">
      <alignment horizontal="left" vertical="center" wrapText="1"/>
    </xf>
    <xf numFmtId="0" fontId="4" fillId="0" borderId="0" xfId="3" applyAlignment="1">
      <alignment horizontal="center" vertical="center" wrapText="1"/>
    </xf>
    <xf numFmtId="0" fontId="11" fillId="0" borderId="0" xfId="3" applyFont="1" applyAlignment="1">
      <alignment vertical="center" wrapText="1"/>
    </xf>
    <xf numFmtId="0" fontId="11" fillId="0" borderId="12" xfId="3" applyFont="1" applyBorder="1" applyAlignment="1">
      <alignment horizontal="center" vertical="center" wrapText="1"/>
    </xf>
    <xf numFmtId="0" fontId="11" fillId="0" borderId="9" xfId="3" applyFont="1" applyBorder="1" applyAlignment="1">
      <alignment horizontal="center" vertical="center" wrapText="1"/>
    </xf>
    <xf numFmtId="0" fontId="4" fillId="0" borderId="12" xfId="3" applyBorder="1" applyAlignment="1">
      <alignment horizontal="center" vertical="center"/>
    </xf>
    <xf numFmtId="0" fontId="66" fillId="0" borderId="9" xfId="3" applyFont="1" applyBorder="1" applyAlignment="1">
      <alignment horizontal="center" vertical="center" wrapText="1"/>
    </xf>
    <xf numFmtId="0" fontId="4" fillId="0" borderId="12" xfId="3" applyBorder="1" applyAlignment="1">
      <alignment wrapText="1"/>
    </xf>
    <xf numFmtId="0" fontId="4" fillId="0" borderId="9" xfId="3" applyBorder="1" applyAlignment="1">
      <alignment wrapText="1"/>
    </xf>
    <xf numFmtId="0" fontId="67" fillId="0" borderId="9" xfId="3" applyFont="1" applyBorder="1" applyAlignment="1">
      <alignment horizontal="center" vertical="center" wrapText="1"/>
    </xf>
    <xf numFmtId="0" fontId="67" fillId="0" borderId="9" xfId="3" applyFont="1" applyBorder="1" applyAlignment="1">
      <alignment vertical="center" wrapText="1"/>
    </xf>
    <xf numFmtId="9" fontId="11" fillId="0" borderId="12" xfId="3" applyNumberFormat="1" applyFont="1" applyBorder="1" applyAlignment="1">
      <alignment horizontal="center" vertical="center" wrapText="1"/>
    </xf>
    <xf numFmtId="9" fontId="11" fillId="0" borderId="9" xfId="3" applyNumberFormat="1" applyFont="1" applyBorder="1" applyAlignment="1">
      <alignment horizontal="center" vertical="center" wrapText="1"/>
    </xf>
    <xf numFmtId="9" fontId="8" fillId="0" borderId="9" xfId="3" applyNumberFormat="1" applyFont="1" applyBorder="1" applyAlignment="1">
      <alignment horizontal="center" vertical="center" wrapText="1"/>
    </xf>
    <xf numFmtId="0" fontId="7" fillId="0" borderId="12" xfId="3" applyFont="1" applyBorder="1" applyAlignment="1">
      <alignment horizontal="center" vertical="center"/>
    </xf>
    <xf numFmtId="0" fontId="68" fillId="0" borderId="0" xfId="3" applyFont="1" applyAlignment="1">
      <alignment vertical="center"/>
    </xf>
    <xf numFmtId="0" fontId="57" fillId="0" borderId="0" xfId="3" applyFont="1"/>
    <xf numFmtId="0" fontId="57" fillId="0" borderId="0" xfId="3" applyFont="1" applyAlignment="1">
      <alignment vertical="center" wrapText="1"/>
    </xf>
    <xf numFmtId="0" fontId="69" fillId="0" borderId="21" xfId="3" applyFont="1" applyBorder="1" applyAlignment="1">
      <alignment horizontal="center" vertical="center" wrapText="1"/>
    </xf>
    <xf numFmtId="0" fontId="69" fillId="0" borderId="22" xfId="3" applyFont="1" applyBorder="1" applyAlignment="1">
      <alignment horizontal="center" vertical="center" wrapText="1"/>
    </xf>
    <xf numFmtId="0" fontId="69" fillId="0" borderId="16" xfId="3" applyFont="1" applyBorder="1" applyAlignment="1">
      <alignment vertical="center" wrapText="1"/>
    </xf>
    <xf numFmtId="0" fontId="69" fillId="10" borderId="16" xfId="3" applyFont="1" applyFill="1" applyBorder="1" applyAlignment="1">
      <alignment horizontal="center" vertical="center" wrapText="1"/>
    </xf>
    <xf numFmtId="0" fontId="69" fillId="10" borderId="33" xfId="3" applyFont="1" applyFill="1" applyBorder="1" applyAlignment="1">
      <alignment horizontal="center" vertical="center" wrapText="1"/>
    </xf>
    <xf numFmtId="0" fontId="69" fillId="0" borderId="25" xfId="3" applyFont="1" applyBorder="1" applyAlignment="1">
      <alignment horizontal="center" vertical="center" wrapText="1"/>
    </xf>
    <xf numFmtId="49" fontId="69" fillId="0" borderId="21" xfId="3" applyNumberFormat="1" applyFont="1" applyBorder="1" applyAlignment="1">
      <alignment horizontal="center" vertical="center" wrapText="1"/>
    </xf>
    <xf numFmtId="0" fontId="69" fillId="0" borderId="22" xfId="3" applyFont="1" applyBorder="1" applyAlignment="1">
      <alignment vertical="center" wrapText="1"/>
    </xf>
    <xf numFmtId="0" fontId="69" fillId="0" borderId="33" xfId="3" applyFont="1" applyBorder="1" applyAlignment="1">
      <alignment vertical="center" wrapText="1"/>
    </xf>
    <xf numFmtId="49" fontId="70" fillId="7" borderId="32" xfId="3" applyNumberFormat="1" applyFont="1" applyFill="1" applyBorder="1" applyAlignment="1">
      <alignment horizontal="center" vertical="center" wrapText="1"/>
    </xf>
    <xf numFmtId="0" fontId="70" fillId="7" borderId="33" xfId="3" applyFont="1" applyFill="1" applyBorder="1" applyAlignment="1">
      <alignment horizontal="left" vertical="center" wrapText="1" indent="1"/>
    </xf>
    <xf numFmtId="0" fontId="70" fillId="7" borderId="33" xfId="3" applyFont="1" applyFill="1" applyBorder="1" applyAlignment="1">
      <alignment vertical="center" wrapText="1"/>
    </xf>
    <xf numFmtId="49" fontId="69" fillId="0" borderId="32" xfId="3" applyNumberFormat="1" applyFont="1" applyBorder="1" applyAlignment="1">
      <alignment horizontal="center" vertical="center" wrapText="1"/>
    </xf>
    <xf numFmtId="0" fontId="71" fillId="0" borderId="33" xfId="3" applyFont="1" applyBorder="1" applyAlignment="1">
      <alignment vertical="center" wrapText="1"/>
    </xf>
    <xf numFmtId="49" fontId="71" fillId="0" borderId="32" xfId="3" applyNumberFormat="1" applyFont="1" applyBorder="1" applyAlignment="1">
      <alignment horizontal="center" vertical="center" wrapText="1"/>
    </xf>
    <xf numFmtId="0" fontId="72" fillId="0" borderId="0" xfId="3" applyFont="1" applyAlignment="1">
      <alignment vertical="center"/>
    </xf>
    <xf numFmtId="0" fontId="7" fillId="0" borderId="9" xfId="3" applyFont="1" applyBorder="1" applyAlignment="1">
      <alignment wrapText="1"/>
    </xf>
    <xf numFmtId="0" fontId="73" fillId="0" borderId="9" xfId="3" applyFont="1" applyBorder="1"/>
    <xf numFmtId="0" fontId="74" fillId="0" borderId="9" xfId="3" applyFont="1" applyBorder="1" applyAlignment="1">
      <alignment horizontal="center" vertical="center"/>
    </xf>
    <xf numFmtId="0" fontId="74" fillId="0" borderId="9" xfId="3" applyFont="1" applyBorder="1" applyAlignment="1">
      <alignment wrapText="1"/>
    </xf>
    <xf numFmtId="0" fontId="5" fillId="0" borderId="0" xfId="3" applyFont="1" applyAlignment="1">
      <alignment vertical="center"/>
    </xf>
    <xf numFmtId="0" fontId="5" fillId="0" borderId="0" xfId="3" applyFont="1"/>
    <xf numFmtId="0" fontId="75" fillId="0" borderId="21" xfId="3" applyFont="1" applyBorder="1" applyAlignment="1">
      <alignment horizontal="center" vertical="center" wrapText="1"/>
    </xf>
    <xf numFmtId="0" fontId="75" fillId="0" borderId="32" xfId="3" applyFont="1" applyBorder="1" applyAlignment="1">
      <alignment horizontal="center" vertical="center" wrapText="1"/>
    </xf>
    <xf numFmtId="49" fontId="76" fillId="0" borderId="21" xfId="3" applyNumberFormat="1" applyFont="1" applyBorder="1" applyAlignment="1">
      <alignment horizontal="center" vertical="center" wrapText="1"/>
    </xf>
    <xf numFmtId="0" fontId="76" fillId="0" borderId="22" xfId="3" applyFont="1" applyBorder="1" applyAlignment="1">
      <alignment vertical="center" wrapText="1"/>
    </xf>
    <xf numFmtId="49" fontId="75" fillId="0" borderId="32" xfId="3" applyNumberFormat="1" applyFont="1" applyBorder="1" applyAlignment="1">
      <alignment horizontal="center" vertical="center" wrapText="1"/>
    </xf>
    <xf numFmtId="0" fontId="75" fillId="0" borderId="33" xfId="3" applyFont="1" applyBorder="1" applyAlignment="1">
      <alignment vertical="center" wrapText="1"/>
    </xf>
    <xf numFmtId="0" fontId="75" fillId="0" borderId="33" xfId="3" applyFont="1" applyBorder="1" applyAlignment="1">
      <alignment horizontal="left" vertical="center" wrapText="1" indent="1"/>
    </xf>
    <xf numFmtId="49" fontId="76" fillId="0" borderId="32" xfId="3" applyNumberFormat="1" applyFont="1" applyBorder="1" applyAlignment="1">
      <alignment horizontal="center" vertical="center" wrapText="1"/>
    </xf>
    <xf numFmtId="0" fontId="76" fillId="0" borderId="33" xfId="3" applyFont="1" applyBorder="1" applyAlignment="1">
      <alignment vertical="center" wrapText="1"/>
    </xf>
    <xf numFmtId="0" fontId="4" fillId="0" borderId="35" xfId="3" applyBorder="1" applyAlignment="1">
      <alignment vertical="center" wrapText="1"/>
    </xf>
    <xf numFmtId="0" fontId="69" fillId="0" borderId="33" xfId="3" applyFont="1" applyBorder="1" applyAlignment="1">
      <alignment horizontal="center" vertical="center" wrapText="1"/>
    </xf>
    <xf numFmtId="0" fontId="69" fillId="0" borderId="32" xfId="3" applyFont="1" applyBorder="1" applyAlignment="1">
      <alignment horizontal="center" vertical="center" wrapText="1"/>
    </xf>
    <xf numFmtId="49" fontId="77" fillId="0" borderId="21" xfId="3" applyNumberFormat="1" applyFont="1" applyBorder="1" applyAlignment="1">
      <alignment horizontal="center" vertical="center" wrapText="1"/>
    </xf>
    <xf numFmtId="0" fontId="77" fillId="0" borderId="22" xfId="3" applyFont="1" applyBorder="1" applyAlignment="1">
      <alignment vertical="center" wrapText="1"/>
    </xf>
    <xf numFmtId="0" fontId="69" fillId="0" borderId="33" xfId="3" applyFont="1" applyBorder="1" applyAlignment="1">
      <alignment horizontal="left" vertical="center" wrapText="1" indent="1"/>
    </xf>
    <xf numFmtId="0" fontId="4" fillId="0" borderId="33" xfId="3" applyBorder="1" applyAlignment="1">
      <alignment vertical="center"/>
    </xf>
    <xf numFmtId="49" fontId="77" fillId="0" borderId="32" xfId="3" applyNumberFormat="1" applyFont="1" applyBorder="1" applyAlignment="1">
      <alignment horizontal="center" vertical="center" wrapText="1"/>
    </xf>
    <xf numFmtId="0" fontId="77" fillId="0" borderId="33" xfId="3" applyFont="1" applyBorder="1" applyAlignment="1">
      <alignment vertical="center" wrapText="1"/>
    </xf>
    <xf numFmtId="0" fontId="69" fillId="10" borderId="43" xfId="3" applyFont="1" applyFill="1" applyBorder="1" applyAlignment="1">
      <alignment horizontal="center" vertical="center" wrapText="1"/>
    </xf>
    <xf numFmtId="0" fontId="78" fillId="0" borderId="21"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35" xfId="3" applyFont="1" applyFill="1" applyBorder="1" applyAlignment="1">
      <alignment horizontal="center" vertical="center" wrapText="1"/>
    </xf>
    <xf numFmtId="0" fontId="78" fillId="0" borderId="33" xfId="3" applyFont="1" applyBorder="1" applyAlignment="1">
      <alignment vertical="center" wrapText="1"/>
    </xf>
    <xf numFmtId="0" fontId="14" fillId="0" borderId="33" xfId="3" applyFont="1" applyBorder="1" applyAlignment="1">
      <alignment vertical="center"/>
    </xf>
    <xf numFmtId="0" fontId="69" fillId="0" borderId="0" xfId="3" applyFont="1" applyAlignment="1">
      <alignment vertical="center" wrapText="1"/>
    </xf>
    <xf numFmtId="0" fontId="69" fillId="0" borderId="28" xfId="3" applyFont="1" applyBorder="1" applyAlignment="1">
      <alignment horizontal="center" vertical="center" wrapText="1"/>
    </xf>
    <xf numFmtId="0" fontId="71" fillId="0" borderId="22" xfId="3" applyFont="1" applyBorder="1" applyAlignment="1">
      <alignment vertical="center" wrapText="1"/>
    </xf>
    <xf numFmtId="0" fontId="79" fillId="0" borderId="33" xfId="3" applyFont="1" applyBorder="1" applyAlignment="1">
      <alignment vertical="center" wrapText="1"/>
    </xf>
    <xf numFmtId="0" fontId="69" fillId="10" borderId="28" xfId="3" applyFont="1" applyFill="1" applyBorder="1" applyAlignment="1">
      <alignment horizontal="center" vertical="center" wrapText="1"/>
    </xf>
    <xf numFmtId="0" fontId="69" fillId="10" borderId="44" xfId="3" applyFont="1" applyFill="1" applyBorder="1" applyAlignment="1">
      <alignment horizontal="center" vertical="center" wrapText="1"/>
    </xf>
    <xf numFmtId="49" fontId="81" fillId="7" borderId="32" xfId="3" applyNumberFormat="1" applyFont="1" applyFill="1" applyBorder="1" applyAlignment="1">
      <alignment horizontal="center" vertical="center" wrapText="1"/>
    </xf>
    <xf numFmtId="49" fontId="82" fillId="7" borderId="32" xfId="3" applyNumberFormat="1" applyFont="1" applyFill="1" applyBorder="1" applyAlignment="1">
      <alignment horizontal="center" vertical="center" wrapText="1"/>
    </xf>
    <xf numFmtId="0" fontId="57" fillId="0" borderId="16" xfId="3" applyFont="1" applyBorder="1"/>
    <xf numFmtId="49" fontId="78" fillId="0" borderId="21" xfId="3" applyNumberFormat="1" applyFont="1" applyBorder="1" applyAlignment="1">
      <alignment horizontal="center" vertical="center" wrapText="1"/>
    </xf>
    <xf numFmtId="0" fontId="78" fillId="0" borderId="22" xfId="3" applyFont="1" applyBorder="1" applyAlignment="1">
      <alignment vertical="center" wrapText="1"/>
    </xf>
    <xf numFmtId="49" fontId="84" fillId="0" borderId="32" xfId="3" applyNumberFormat="1" applyFont="1" applyBorder="1" applyAlignment="1">
      <alignment horizontal="center" vertical="center" wrapText="1"/>
    </xf>
    <xf numFmtId="0" fontId="84" fillId="0" borderId="33" xfId="3" applyFont="1" applyBorder="1" applyAlignment="1">
      <alignment horizontal="left" vertical="center" wrapText="1" indent="1"/>
    </xf>
    <xf numFmtId="0" fontId="84" fillId="0" borderId="33" xfId="3" applyFont="1" applyBorder="1" applyAlignment="1">
      <alignment horizontal="left" vertical="center" wrapText="1" indent="5"/>
    </xf>
    <xf numFmtId="0" fontId="84" fillId="0" borderId="33" xfId="3" applyFont="1" applyBorder="1" applyAlignment="1">
      <alignment horizontal="left" vertical="center" wrapText="1" indent="10"/>
    </xf>
    <xf numFmtId="49" fontId="78" fillId="0" borderId="32" xfId="3" applyNumberFormat="1" applyFont="1" applyBorder="1" applyAlignment="1">
      <alignment horizontal="center" vertical="center" wrapText="1"/>
    </xf>
    <xf numFmtId="0" fontId="85" fillId="0" borderId="0" xfId="3" applyFont="1" applyAlignment="1">
      <alignment vertical="center"/>
    </xf>
    <xf numFmtId="0" fontId="85" fillId="0" borderId="35" xfId="3" applyFont="1" applyBorder="1" applyAlignment="1">
      <alignment vertical="center"/>
    </xf>
    <xf numFmtId="0" fontId="69" fillId="0" borderId="33" xfId="3" applyFont="1" applyBorder="1" applyAlignment="1">
      <alignment horizontal="center" vertical="center"/>
    </xf>
    <xf numFmtId="49" fontId="86" fillId="0" borderId="32" xfId="3" applyNumberFormat="1" applyFont="1" applyBorder="1" applyAlignment="1">
      <alignment horizontal="center" vertical="center" wrapText="1"/>
    </xf>
    <xf numFmtId="0" fontId="57" fillId="0" borderId="35" xfId="3" applyFont="1" applyBorder="1"/>
    <xf numFmtId="0" fontId="87" fillId="0" borderId="0" xfId="3" applyFont="1" applyAlignment="1">
      <alignment vertical="center"/>
    </xf>
    <xf numFmtId="0" fontId="31" fillId="0" borderId="33" xfId="3" applyFont="1" applyBorder="1" applyAlignment="1">
      <alignment horizontal="center" vertical="center" wrapText="1"/>
    </xf>
    <xf numFmtId="0" fontId="31" fillId="0" borderId="33" xfId="3" applyFont="1" applyBorder="1" applyAlignment="1">
      <alignment horizontal="center" vertical="center"/>
    </xf>
    <xf numFmtId="0" fontId="87" fillId="0" borderId="0" xfId="3" applyFont="1"/>
    <xf numFmtId="0" fontId="31" fillId="10" borderId="35" xfId="3" applyFont="1" applyFill="1" applyBorder="1" applyAlignment="1">
      <alignment vertical="center"/>
    </xf>
    <xf numFmtId="0" fontId="31" fillId="0" borderId="16" xfId="3" applyFont="1" applyBorder="1" applyAlignment="1">
      <alignment vertical="center" wrapText="1"/>
    </xf>
    <xf numFmtId="0" fontId="31" fillId="0" borderId="33" xfId="3" applyFont="1" applyBorder="1" applyAlignment="1">
      <alignment vertical="center" wrapText="1"/>
    </xf>
    <xf numFmtId="0" fontId="31" fillId="0" borderId="22" xfId="3" applyFont="1" applyBorder="1" applyAlignment="1">
      <alignment horizontal="center" vertical="center" wrapText="1"/>
    </xf>
    <xf numFmtId="0" fontId="31" fillId="0" borderId="16" xfId="3" applyFont="1" applyBorder="1" applyAlignment="1">
      <alignment horizontal="center" vertical="center" wrapText="1"/>
    </xf>
    <xf numFmtId="49" fontId="88" fillId="0" borderId="21" xfId="3" applyNumberFormat="1" applyFont="1" applyBorder="1" applyAlignment="1">
      <alignment horizontal="center" vertical="center" wrapText="1"/>
    </xf>
    <xf numFmtId="0" fontId="31" fillId="19" borderId="22" xfId="3" applyFont="1" applyFill="1" applyBorder="1" applyAlignment="1">
      <alignment vertical="center" wrapText="1"/>
    </xf>
    <xf numFmtId="0" fontId="31" fillId="19" borderId="33" xfId="3" applyFont="1" applyFill="1" applyBorder="1" applyAlignment="1">
      <alignment vertical="center" wrapText="1"/>
    </xf>
    <xf numFmtId="49" fontId="88" fillId="0" borderId="32" xfId="3" applyNumberFormat="1" applyFont="1" applyBorder="1" applyAlignment="1">
      <alignment horizontal="center" vertical="center" wrapText="1"/>
    </xf>
    <xf numFmtId="49" fontId="89" fillId="0" borderId="32" xfId="3" applyNumberFormat="1" applyFont="1" applyBorder="1" applyAlignment="1">
      <alignment horizontal="center" vertical="center" wrapText="1"/>
    </xf>
    <xf numFmtId="0" fontId="30" fillId="7" borderId="33" xfId="3" applyFont="1" applyFill="1" applyBorder="1" applyAlignment="1">
      <alignment horizontal="left" vertical="center" wrapText="1" indent="2"/>
    </xf>
    <xf numFmtId="49" fontId="90" fillId="0" borderId="32" xfId="3" applyNumberFormat="1" applyFont="1" applyBorder="1" applyAlignment="1">
      <alignment horizontal="center" vertical="center" wrapText="1"/>
    </xf>
    <xf numFmtId="0" fontId="91" fillId="0" borderId="33" xfId="3" applyFont="1" applyBorder="1" applyAlignment="1">
      <alignment vertical="center" wrapText="1"/>
    </xf>
    <xf numFmtId="0" fontId="92" fillId="0" borderId="0" xfId="3" applyFont="1" applyAlignment="1">
      <alignment vertical="center"/>
    </xf>
    <xf numFmtId="0" fontId="4" fillId="0" borderId="0" xfId="3" applyAlignment="1">
      <alignment horizontal="left"/>
    </xf>
    <xf numFmtId="0" fontId="93" fillId="0" borderId="0" xfId="3" applyFont="1" applyAlignment="1">
      <alignment vertical="center"/>
    </xf>
    <xf numFmtId="0" fontId="4" fillId="0" borderId="0" xfId="3" applyAlignment="1">
      <alignment vertical="center" wrapText="1"/>
    </xf>
    <xf numFmtId="0" fontId="94" fillId="0" borderId="0" xfId="3" applyFont="1" applyAlignment="1">
      <alignment vertical="center" wrapText="1"/>
    </xf>
    <xf numFmtId="0" fontId="92" fillId="0" borderId="0" xfId="3" applyFont="1" applyAlignment="1">
      <alignment horizontal="left"/>
    </xf>
    <xf numFmtId="0" fontId="65" fillId="0" borderId="0" xfId="3" applyFont="1"/>
    <xf numFmtId="0" fontId="93" fillId="0" borderId="0" xfId="3" applyFont="1" applyAlignment="1">
      <alignment vertical="center" wrapText="1"/>
    </xf>
    <xf numFmtId="0" fontId="95" fillId="10" borderId="13" xfId="3" applyFont="1" applyFill="1" applyBorder="1" applyAlignment="1">
      <alignment horizontal="center" vertical="center" wrapText="1"/>
    </xf>
    <xf numFmtId="0" fontId="95" fillId="10" borderId="1" xfId="3" applyFont="1" applyFill="1" applyBorder="1" applyAlignment="1">
      <alignment horizontal="center" vertical="center" wrapText="1"/>
    </xf>
    <xf numFmtId="0" fontId="95" fillId="10" borderId="11" xfId="3" applyFont="1" applyFill="1" applyBorder="1" applyAlignment="1">
      <alignment vertical="center" wrapText="1"/>
    </xf>
    <xf numFmtId="0" fontId="95" fillId="10" borderId="12" xfId="3" applyFont="1" applyFill="1" applyBorder="1" applyAlignment="1">
      <alignment vertical="center" wrapText="1"/>
    </xf>
    <xf numFmtId="0" fontId="95" fillId="10" borderId="14" xfId="3" applyFont="1" applyFill="1" applyBorder="1" applyAlignment="1">
      <alignment horizontal="center" vertical="center" wrapText="1"/>
    </xf>
    <xf numFmtId="0" fontId="95" fillId="10" borderId="4" xfId="3" applyFont="1" applyFill="1" applyBorder="1" applyAlignment="1">
      <alignment horizontal="center" vertical="center" wrapText="1"/>
    </xf>
    <xf numFmtId="0" fontId="95" fillId="10" borderId="12" xfId="3" applyFont="1" applyFill="1" applyBorder="1" applyAlignment="1">
      <alignment horizontal="center" vertical="center" wrapText="1"/>
    </xf>
    <xf numFmtId="0" fontId="95" fillId="10" borderId="15" xfId="3" applyFont="1" applyFill="1" applyBorder="1" applyAlignment="1">
      <alignment horizontal="center" vertical="center" wrapText="1"/>
    </xf>
    <xf numFmtId="0" fontId="95" fillId="10" borderId="6" xfId="3" applyFont="1" applyFill="1" applyBorder="1" applyAlignment="1">
      <alignment horizontal="center" vertical="center" wrapText="1"/>
    </xf>
    <xf numFmtId="0" fontId="93" fillId="0" borderId="9" xfId="3" applyFont="1" applyBorder="1" applyAlignment="1">
      <alignment horizontal="center" vertical="center" wrapText="1"/>
    </xf>
    <xf numFmtId="0" fontId="93" fillId="0" borderId="10" xfId="3" applyFont="1" applyBorder="1" applyAlignment="1">
      <alignment horizontal="center" vertical="center" wrapText="1"/>
    </xf>
    <xf numFmtId="0" fontId="93" fillId="0" borderId="9" xfId="3" applyFont="1" applyBorder="1" applyAlignment="1">
      <alignment vertical="center" wrapText="1"/>
    </xf>
    <xf numFmtId="0" fontId="96" fillId="0" borderId="9" xfId="3" applyFont="1" applyBorder="1" applyAlignment="1">
      <alignment vertical="center" wrapText="1"/>
    </xf>
    <xf numFmtId="0" fontId="97" fillId="0" borderId="9" xfId="3" applyFont="1" applyBorder="1" applyAlignment="1">
      <alignment horizontal="center" vertical="center" wrapText="1"/>
    </xf>
    <xf numFmtId="0" fontId="92" fillId="0" borderId="0" xfId="3" applyFont="1" applyAlignment="1">
      <alignment vertical="center" wrapText="1"/>
    </xf>
    <xf numFmtId="0" fontId="4" fillId="0" borderId="9" xfId="3" applyBorder="1" applyAlignment="1">
      <alignment horizontal="left" wrapText="1"/>
    </xf>
    <xf numFmtId="0" fontId="92" fillId="0" borderId="0" xfId="3" applyFont="1"/>
    <xf numFmtId="0" fontId="4" fillId="0" borderId="0" xfId="3" applyAlignment="1">
      <alignment wrapText="1"/>
    </xf>
    <xf numFmtId="0" fontId="11" fillId="10" borderId="1" xfId="3" applyFont="1" applyFill="1" applyBorder="1" applyAlignment="1">
      <alignment wrapText="1"/>
    </xf>
    <xf numFmtId="0" fontId="4" fillId="10" borderId="9" xfId="3" applyFill="1" applyBorder="1" applyAlignment="1">
      <alignment wrapText="1"/>
    </xf>
    <xf numFmtId="0" fontId="4" fillId="10" borderId="13" xfId="3" applyFill="1" applyBorder="1" applyAlignment="1">
      <alignment wrapText="1"/>
    </xf>
    <xf numFmtId="0" fontId="7" fillId="10" borderId="12" xfId="3" applyFont="1" applyFill="1" applyBorder="1" applyAlignment="1">
      <alignment horizontal="left" vertical="center" wrapText="1"/>
    </xf>
    <xf numFmtId="0" fontId="4" fillId="10" borderId="14" xfId="3" applyFill="1" applyBorder="1" applyAlignment="1">
      <alignment wrapText="1"/>
    </xf>
    <xf numFmtId="0" fontId="98" fillId="10" borderId="12" xfId="3" applyFont="1" applyFill="1" applyBorder="1" applyAlignment="1">
      <alignment horizontal="left" vertical="center" wrapText="1" indent="3"/>
    </xf>
    <xf numFmtId="0" fontId="4" fillId="10" borderId="15" xfId="3" applyFill="1" applyBorder="1" applyAlignment="1">
      <alignment wrapText="1"/>
    </xf>
    <xf numFmtId="0" fontId="4" fillId="21" borderId="9" xfId="3" applyFill="1" applyBorder="1" applyAlignment="1">
      <alignment wrapText="1"/>
    </xf>
    <xf numFmtId="0" fontId="11" fillId="10" borderId="9" xfId="3" applyFont="1" applyFill="1" applyBorder="1" applyAlignment="1">
      <alignment horizontal="center" vertical="center" wrapText="1"/>
    </xf>
    <xf numFmtId="0" fontId="4" fillId="10" borderId="9" xfId="3" applyFill="1" applyBorder="1" applyAlignment="1">
      <alignment horizontal="center" vertical="center"/>
    </xf>
    <xf numFmtId="0" fontId="25" fillId="0" borderId="0" xfId="3" applyFont="1"/>
    <xf numFmtId="0" fontId="94" fillId="0" borderId="0" xfId="3" applyFont="1" applyAlignment="1">
      <alignment wrapText="1"/>
    </xf>
    <xf numFmtId="0" fontId="99" fillId="0" borderId="0" xfId="3" applyFont="1"/>
    <xf numFmtId="0" fontId="77" fillId="0" borderId="0" xfId="3" applyFont="1" applyAlignment="1">
      <alignment vertical="center" wrapText="1"/>
    </xf>
    <xf numFmtId="0" fontId="69" fillId="0" borderId="0" xfId="3" applyFont="1" applyAlignment="1">
      <alignment horizontal="center" vertical="center" wrapText="1"/>
    </xf>
    <xf numFmtId="0" fontId="78" fillId="0" borderId="0" xfId="3" applyFont="1" applyAlignment="1">
      <alignment vertical="center" wrapText="1"/>
    </xf>
    <xf numFmtId="0" fontId="100" fillId="0" borderId="0" xfId="3" applyFont="1" applyAlignment="1">
      <alignment vertical="center" wrapText="1"/>
    </xf>
    <xf numFmtId="0" fontId="76" fillId="0" borderId="9" xfId="3" applyFont="1" applyBorder="1" applyAlignment="1">
      <alignment horizontal="center" vertical="center" wrapText="1"/>
    </xf>
    <xf numFmtId="0" fontId="101" fillId="0" borderId="9" xfId="3" applyFont="1" applyBorder="1" applyAlignment="1">
      <alignment horizontal="center" vertical="center" wrapText="1"/>
    </xf>
    <xf numFmtId="0" fontId="75" fillId="0" borderId="9" xfId="3" applyFont="1" applyBorder="1" applyAlignment="1">
      <alignment horizontal="center" vertical="center" wrapText="1"/>
    </xf>
    <xf numFmtId="0" fontId="78" fillId="0" borderId="9" xfId="3" applyFont="1" applyBorder="1" applyAlignment="1">
      <alignment horizontal="center" vertical="center" wrapText="1"/>
    </xf>
    <xf numFmtId="0" fontId="78" fillId="0" borderId="9" xfId="3" applyFont="1" applyBorder="1" applyAlignment="1">
      <alignment vertical="center" wrapText="1"/>
    </xf>
    <xf numFmtId="0" fontId="78" fillId="0" borderId="12" xfId="3" applyFont="1" applyBorder="1" applyAlignment="1">
      <alignment vertical="center" wrapText="1"/>
    </xf>
    <xf numFmtId="0" fontId="102" fillId="0" borderId="9" xfId="3" applyFont="1" applyBorder="1" applyAlignment="1">
      <alignment vertical="center" wrapText="1"/>
    </xf>
    <xf numFmtId="0" fontId="102" fillId="4" borderId="9" xfId="3" applyFont="1" applyFill="1" applyBorder="1" applyAlignment="1">
      <alignment vertical="center" wrapText="1"/>
    </xf>
    <xf numFmtId="0" fontId="84" fillId="0" borderId="9" xfId="3" applyFont="1" applyBorder="1" applyAlignment="1">
      <alignment vertical="center" wrapText="1"/>
    </xf>
    <xf numFmtId="0" fontId="84" fillId="4" borderId="9" xfId="3" applyFont="1" applyFill="1" applyBorder="1" applyAlignment="1">
      <alignment vertical="center" wrapText="1"/>
    </xf>
    <xf numFmtId="0" fontId="101" fillId="0" borderId="9" xfId="3" applyFont="1" applyBorder="1" applyAlignment="1">
      <alignment vertical="center" wrapText="1"/>
    </xf>
    <xf numFmtId="0" fontId="94" fillId="0" borderId="0" xfId="3" applyFont="1"/>
    <xf numFmtId="0" fontId="103" fillId="0" borderId="0" xfId="3" applyFont="1" applyAlignment="1">
      <alignment vertical="center" wrapText="1"/>
    </xf>
    <xf numFmtId="0" fontId="95" fillId="0" borderId="9" xfId="3" applyFont="1" applyBorder="1" applyAlignment="1">
      <alignment horizontal="center" vertical="center" wrapText="1"/>
    </xf>
    <xf numFmtId="0" fontId="103" fillId="0" borderId="9" xfId="3" applyFont="1" applyBorder="1" applyAlignment="1">
      <alignment horizontal="center" vertical="center" wrapText="1"/>
    </xf>
    <xf numFmtId="0" fontId="103" fillId="0" borderId="9" xfId="3" applyFont="1" applyBorder="1" applyAlignment="1">
      <alignment vertical="center" wrapText="1"/>
    </xf>
    <xf numFmtId="0" fontId="61" fillId="22" borderId="9" xfId="3" applyFont="1" applyFill="1" applyBorder="1" applyAlignment="1">
      <alignment vertical="center" wrapText="1"/>
    </xf>
    <xf numFmtId="0" fontId="61" fillId="0" borderId="9" xfId="3" applyFont="1" applyBorder="1" applyAlignment="1">
      <alignment vertical="center" wrapText="1"/>
    </xf>
    <xf numFmtId="0" fontId="104" fillId="0" borderId="9" xfId="3" applyFont="1" applyBorder="1" applyAlignment="1">
      <alignment vertical="center" wrapText="1"/>
    </xf>
    <xf numFmtId="0" fontId="104" fillId="22" borderId="9" xfId="3" applyFont="1" applyFill="1" applyBorder="1" applyAlignment="1">
      <alignment vertical="center" wrapText="1"/>
    </xf>
    <xf numFmtId="0" fontId="105" fillId="0" borderId="9" xfId="3" applyFont="1" applyBorder="1" applyAlignment="1">
      <alignment vertical="center" wrapText="1"/>
    </xf>
    <xf numFmtId="0" fontId="105" fillId="22" borderId="9" xfId="3" applyFont="1" applyFill="1" applyBorder="1" applyAlignment="1">
      <alignment vertical="center" wrapText="1"/>
    </xf>
    <xf numFmtId="0" fontId="4" fillId="0" borderId="0" xfId="3" quotePrefix="1" applyAlignment="1">
      <alignment horizontal="left" vertical="center" indent="5"/>
    </xf>
    <xf numFmtId="0" fontId="69" fillId="10" borderId="11"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69" fillId="0" borderId="9" xfId="3" applyFont="1" applyBorder="1" applyAlignment="1">
      <alignment horizontal="center" vertical="center" wrapText="1"/>
    </xf>
    <xf numFmtId="0" fontId="69" fillId="0" borderId="9" xfId="3" applyFont="1" applyBorder="1" applyAlignment="1">
      <alignment vertical="center" wrapText="1"/>
    </xf>
    <xf numFmtId="0" fontId="4" fillId="0" borderId="15" xfId="3" applyBorder="1"/>
    <xf numFmtId="0" fontId="4" fillId="0" borderId="6" xfId="3" applyBorder="1"/>
    <xf numFmtId="0" fontId="35" fillId="0" borderId="9" xfId="3" applyFont="1" applyBorder="1"/>
    <xf numFmtId="0" fontId="79" fillId="0" borderId="9" xfId="3" applyFont="1" applyBorder="1" applyAlignment="1">
      <alignment vertical="center" wrapText="1"/>
    </xf>
    <xf numFmtId="0" fontId="69" fillId="10" borderId="9" xfId="3" applyFont="1" applyFill="1" applyBorder="1" applyAlignment="1">
      <alignment horizontal="center" vertical="center" wrapText="1"/>
    </xf>
    <xf numFmtId="0" fontId="107" fillId="0" borderId="0" xfId="3" applyFont="1"/>
    <xf numFmtId="0" fontId="11" fillId="0" borderId="9" xfId="3" applyFont="1" applyBorder="1" applyAlignment="1">
      <alignment vertical="center"/>
    </xf>
    <xf numFmtId="0" fontId="92" fillId="0" borderId="0" xfId="3" applyFont="1" applyAlignment="1">
      <alignment vertical="top"/>
    </xf>
    <xf numFmtId="0" fontId="92" fillId="0" borderId="0" xfId="3" applyFont="1" applyAlignment="1">
      <alignment wrapText="1"/>
    </xf>
    <xf numFmtId="0" fontId="37" fillId="0" borderId="0" xfId="3" applyFont="1" applyAlignment="1">
      <alignment wrapText="1"/>
    </xf>
    <xf numFmtId="0" fontId="51" fillId="0" borderId="0" xfId="3" applyFont="1"/>
    <xf numFmtId="0" fontId="108" fillId="0" borderId="15" xfId="3" applyFont="1" applyBorder="1" applyAlignment="1">
      <alignment horizontal="center" vertical="center" wrapText="1"/>
    </xf>
    <xf numFmtId="0" fontId="108" fillId="0" borderId="13" xfId="3" applyFont="1" applyBorder="1" applyAlignment="1">
      <alignment vertical="center" wrapText="1"/>
    </xf>
    <xf numFmtId="0" fontId="6" fillId="0" borderId="12" xfId="3" applyFont="1" applyBorder="1" applyAlignment="1">
      <alignment horizontal="left" vertical="center" wrapText="1"/>
    </xf>
    <xf numFmtId="0" fontId="109" fillId="0" borderId="12" xfId="3" applyFont="1" applyBorder="1" applyAlignment="1">
      <alignment horizontal="left" vertical="center" wrapText="1" indent="3"/>
    </xf>
    <xf numFmtId="0" fontId="110" fillId="0" borderId="12" xfId="3" applyFont="1" applyBorder="1" applyAlignment="1">
      <alignment horizontal="left" vertical="center" wrapText="1" indent="3"/>
    </xf>
    <xf numFmtId="0" fontId="68" fillId="0" borderId="13" xfId="3" applyFont="1" applyBorder="1" applyAlignment="1">
      <alignment horizontal="center" vertical="center" wrapText="1"/>
    </xf>
    <xf numFmtId="0" fontId="7" fillId="0" borderId="9" xfId="3" applyFont="1" applyBorder="1" applyAlignment="1">
      <alignment horizontal="center"/>
    </xf>
    <xf numFmtId="9" fontId="4" fillId="0" borderId="9" xfId="3" applyNumberFormat="1" applyBorder="1" applyAlignment="1">
      <alignment horizontal="center" wrapText="1"/>
    </xf>
    <xf numFmtId="0" fontId="4" fillId="0" borderId="9" xfId="3" applyBorder="1" applyAlignment="1">
      <alignment horizontal="center" wrapText="1"/>
    </xf>
    <xf numFmtId="0" fontId="8" fillId="0" borderId="9" xfId="3" applyFont="1" applyBorder="1" applyAlignment="1">
      <alignment horizontal="center" wrapText="1"/>
    </xf>
    <xf numFmtId="0" fontId="11" fillId="0" borderId="9" xfId="3" applyFont="1" applyBorder="1" applyAlignment="1">
      <alignment horizontal="center" wrapText="1"/>
    </xf>
    <xf numFmtId="0" fontId="11" fillId="0" borderId="0" xfId="3" applyFont="1" applyAlignment="1">
      <alignment horizontal="center"/>
    </xf>
    <xf numFmtId="0" fontId="11" fillId="4" borderId="9" xfId="3" applyFont="1" applyFill="1" applyBorder="1" applyAlignment="1">
      <alignment horizontal="center"/>
    </xf>
    <xf numFmtId="0" fontId="37" fillId="0" borderId="9" xfId="3" applyFont="1" applyBorder="1" applyAlignment="1">
      <alignment horizontal="center" vertical="center"/>
    </xf>
    <xf numFmtId="0" fontId="37" fillId="10" borderId="9" xfId="3" applyFont="1" applyFill="1" applyBorder="1" applyAlignment="1">
      <alignment horizontal="left" vertical="center" wrapText="1"/>
    </xf>
    <xf numFmtId="0" fontId="37" fillId="0" borderId="13" xfId="3" applyFont="1" applyBorder="1" applyAlignment="1">
      <alignment horizontal="center" vertical="center"/>
    </xf>
    <xf numFmtId="0" fontId="11" fillId="10" borderId="9" xfId="3" applyFont="1" applyFill="1" applyBorder="1" applyAlignment="1">
      <alignment horizontal="left" vertical="center" wrapText="1"/>
    </xf>
    <xf numFmtId="0" fontId="111" fillId="0" borderId="0" xfId="3" applyFont="1" applyAlignment="1">
      <alignment vertical="center"/>
    </xf>
    <xf numFmtId="0" fontId="28" fillId="0" borderId="0" xfId="3" applyFont="1" applyAlignment="1">
      <alignment vertical="center"/>
    </xf>
    <xf numFmtId="0" fontId="28" fillId="0" borderId="9" xfId="3" applyFont="1" applyBorder="1" applyAlignment="1">
      <alignment horizontal="center" vertical="center"/>
    </xf>
    <xf numFmtId="0" fontId="28" fillId="0" borderId="9" xfId="3" applyFont="1" applyBorder="1" applyAlignment="1">
      <alignment wrapText="1"/>
    </xf>
    <xf numFmtId="0" fontId="112" fillId="0" borderId="9" xfId="3" applyFont="1" applyBorder="1" applyAlignment="1">
      <alignment vertical="center" wrapText="1"/>
    </xf>
    <xf numFmtId="0" fontId="112" fillId="0" borderId="9" xfId="3" applyFont="1" applyBorder="1" applyAlignment="1">
      <alignment horizontal="center" vertical="center" wrapText="1"/>
    </xf>
    <xf numFmtId="0" fontId="113" fillId="0" borderId="9" xfId="3" applyFont="1" applyBorder="1" applyAlignment="1">
      <alignment horizontal="justify" vertical="center" wrapText="1"/>
    </xf>
    <xf numFmtId="0" fontId="112" fillId="3" borderId="9" xfId="3" applyFont="1" applyFill="1" applyBorder="1" applyAlignment="1">
      <alignment vertical="center"/>
    </xf>
    <xf numFmtId="0" fontId="112" fillId="0" borderId="0" xfId="3" applyFont="1" applyAlignment="1">
      <alignment horizontal="left" vertical="top" wrapText="1"/>
    </xf>
    <xf numFmtId="0" fontId="28" fillId="0" borderId="9" xfId="3" applyFont="1" applyBorder="1" applyAlignment="1">
      <alignment horizontal="center" wrapText="1"/>
    </xf>
    <xf numFmtId="0" fontId="112" fillId="0" borderId="9" xfId="3" applyFont="1" applyBorder="1" applyAlignment="1">
      <alignment horizontal="left" vertical="center" wrapText="1" indent="3"/>
    </xf>
    <xf numFmtId="0" fontId="113" fillId="0" borderId="9" xfId="3" applyFont="1" applyBorder="1" applyAlignment="1">
      <alignment vertical="center" wrapText="1"/>
    </xf>
    <xf numFmtId="0" fontId="112" fillId="0" borderId="9" xfId="3" applyFont="1" applyBorder="1" applyAlignment="1">
      <alignment horizontal="left" vertical="center" wrapText="1" indent="2"/>
    </xf>
    <xf numFmtId="0" fontId="108" fillId="0" borderId="0" xfId="3" applyFont="1" applyAlignment="1">
      <alignment horizontal="left" vertical="center"/>
    </xf>
    <xf numFmtId="0" fontId="11" fillId="4" borderId="9" xfId="3" applyFont="1" applyFill="1" applyBorder="1" applyAlignment="1">
      <alignment horizontal="center" vertical="center"/>
    </xf>
    <xf numFmtId="0" fontId="51" fillId="0" borderId="9" xfId="3" applyFont="1" applyBorder="1" applyAlignment="1">
      <alignment horizontal="center" vertical="center"/>
    </xf>
    <xf numFmtId="0" fontId="51" fillId="0" borderId="9" xfId="3" applyFont="1" applyBorder="1" applyAlignment="1">
      <alignment horizontal="justify" vertical="top" wrapText="1"/>
    </xf>
    <xf numFmtId="0" fontId="7" fillId="10" borderId="9" xfId="5" quotePrefix="1" applyFont="1" applyFill="1" applyBorder="1" applyAlignment="1">
      <alignment horizontal="center" vertical="center"/>
    </xf>
    <xf numFmtId="0" fontId="80" fillId="0" borderId="9" xfId="3" applyFont="1" applyBorder="1" applyAlignment="1">
      <alignment horizontal="center" vertical="center"/>
    </xf>
    <xf numFmtId="0" fontId="80" fillId="0" borderId="9" xfId="3" applyFont="1" applyBorder="1" applyAlignment="1">
      <alignment horizontal="justify" vertical="top" wrapText="1"/>
    </xf>
    <xf numFmtId="0" fontId="114" fillId="0" borderId="9" xfId="3" applyFont="1" applyBorder="1" applyAlignment="1">
      <alignment horizontal="center" vertical="center" wrapText="1"/>
    </xf>
    <xf numFmtId="0" fontId="114" fillId="0" borderId="10" xfId="3" applyFont="1" applyBorder="1" applyAlignment="1">
      <alignment horizontal="justify" vertical="center" wrapText="1"/>
    </xf>
    <xf numFmtId="0" fontId="80" fillId="0" borderId="10" xfId="3" applyFont="1" applyBorder="1" applyAlignment="1">
      <alignment horizontal="justify" vertical="center" wrapText="1"/>
    </xf>
    <xf numFmtId="0" fontId="114" fillId="0" borderId="13" xfId="3" applyFont="1" applyBorder="1" applyAlignment="1">
      <alignment horizontal="center" vertical="center" wrapText="1"/>
    </xf>
    <xf numFmtId="0" fontId="80" fillId="0" borderId="1" xfId="3" applyFont="1" applyBorder="1" applyAlignment="1">
      <alignment horizontal="justify" vertical="center" wrapText="1"/>
    </xf>
    <xf numFmtId="0" fontId="4" fillId="0" borderId="13" xfId="3" applyBorder="1"/>
    <xf numFmtId="0" fontId="114" fillId="0" borderId="14" xfId="3" applyFont="1" applyBorder="1" applyAlignment="1">
      <alignment horizontal="center" vertical="center" wrapText="1"/>
    </xf>
    <xf numFmtId="0" fontId="117" fillId="0" borderId="4" xfId="3" applyFont="1" applyBorder="1" applyAlignment="1">
      <alignment horizontal="justify" vertical="center" wrapText="1"/>
    </xf>
    <xf numFmtId="0" fontId="4" fillId="0" borderId="14" xfId="3" applyBorder="1"/>
    <xf numFmtId="0" fontId="117" fillId="0" borderId="14" xfId="3" applyFont="1" applyBorder="1" applyAlignment="1">
      <alignment horizontal="right" vertical="center" wrapText="1"/>
    </xf>
    <xf numFmtId="0" fontId="117" fillId="0" borderId="15" xfId="3" applyFont="1" applyBorder="1" applyAlignment="1">
      <alignment horizontal="right" vertical="center" wrapText="1"/>
    </xf>
    <xf numFmtId="0" fontId="117" fillId="0" borderId="6" xfId="3" applyFont="1" applyBorder="1" applyAlignment="1">
      <alignment horizontal="justify" vertical="center" wrapText="1"/>
    </xf>
    <xf numFmtId="0" fontId="51" fillId="0" borderId="9" xfId="3" applyFont="1" applyBorder="1" applyAlignment="1">
      <alignment horizontal="justify" vertical="center" wrapText="1"/>
    </xf>
    <xf numFmtId="0" fontId="51" fillId="0" borderId="10" xfId="3" applyFont="1" applyBorder="1" applyAlignment="1">
      <alignment horizontal="justify" vertical="center" wrapText="1"/>
    </xf>
    <xf numFmtId="0" fontId="51" fillId="0" borderId="13" xfId="3" applyFont="1" applyBorder="1" applyAlignment="1">
      <alignment horizontal="justify" vertical="center" wrapText="1"/>
    </xf>
    <xf numFmtId="0" fontId="118" fillId="0" borderId="14" xfId="3" applyFont="1" applyBorder="1" applyAlignment="1">
      <alignment horizontal="justify" vertical="center" wrapText="1"/>
    </xf>
    <xf numFmtId="0" fontId="114" fillId="0" borderId="1" xfId="3" applyFont="1" applyBorder="1" applyAlignment="1">
      <alignment horizontal="justify" vertical="center" wrapText="1"/>
    </xf>
    <xf numFmtId="0" fontId="4" fillId="0" borderId="0" xfId="3" applyAlignment="1">
      <alignment vertical="top"/>
    </xf>
    <xf numFmtId="0" fontId="51" fillId="0" borderId="0" xfId="3" applyFont="1" applyAlignment="1">
      <alignment horizontal="center" vertical="center"/>
    </xf>
    <xf numFmtId="0" fontId="28" fillId="10" borderId="9" xfId="3" applyFont="1" applyFill="1" applyBorder="1" applyAlignment="1">
      <alignment horizontal="center" vertical="center" wrapText="1"/>
    </xf>
    <xf numFmtId="0" fontId="37" fillId="10" borderId="9" xfId="3" applyFont="1" applyFill="1" applyBorder="1" applyAlignment="1">
      <alignment horizontal="center" vertical="center" wrapText="1"/>
    </xf>
    <xf numFmtId="0" fontId="37" fillId="10" borderId="9" xfId="3" applyFont="1" applyFill="1" applyBorder="1" applyAlignment="1">
      <alignment vertical="center" wrapText="1"/>
    </xf>
    <xf numFmtId="0" fontId="28" fillId="10" borderId="9" xfId="3" applyFont="1" applyFill="1" applyBorder="1" applyAlignment="1">
      <alignment vertical="center" wrapText="1"/>
    </xf>
    <xf numFmtId="0" fontId="28" fillId="20" borderId="9" xfId="3" applyFont="1" applyFill="1" applyBorder="1" applyAlignment="1">
      <alignment vertical="center" wrapText="1"/>
    </xf>
    <xf numFmtId="0" fontId="28" fillId="10" borderId="9" xfId="3" applyFont="1" applyFill="1" applyBorder="1" applyAlignment="1">
      <alignment horizontal="justify" vertical="center" wrapText="1"/>
    </xf>
    <xf numFmtId="0" fontId="19" fillId="0" borderId="9" xfId="3" applyFont="1" applyBorder="1" applyAlignment="1">
      <alignment horizontal="justify" vertical="center" wrapText="1"/>
    </xf>
    <xf numFmtId="0" fontId="111" fillId="0" borderId="0" xfId="3" applyFont="1" applyAlignment="1">
      <alignment vertical="center" wrapText="1"/>
    </xf>
    <xf numFmtId="0" fontId="28" fillId="0" borderId="9" xfId="3" applyFont="1" applyBorder="1" applyAlignment="1">
      <alignment horizontal="center" vertical="center" wrapText="1"/>
    </xf>
    <xf numFmtId="0" fontId="37" fillId="0" borderId="9" xfId="3" applyFont="1" applyBorder="1" applyAlignment="1">
      <alignment vertical="center" wrapText="1"/>
    </xf>
    <xf numFmtId="0" fontId="119" fillId="0" borderId="9" xfId="3" applyFont="1" applyBorder="1" applyAlignment="1">
      <alignment horizontal="right" vertical="center" wrapText="1"/>
    </xf>
    <xf numFmtId="0" fontId="119" fillId="0" borderId="9" xfId="3" applyFont="1" applyBorder="1" applyAlignment="1">
      <alignment vertical="center" wrapText="1"/>
    </xf>
    <xf numFmtId="0" fontId="120" fillId="0" borderId="0" xfId="7" applyFont="1">
      <alignment vertical="center"/>
    </xf>
    <xf numFmtId="0" fontId="38" fillId="0" borderId="9" xfId="3" applyFont="1" applyBorder="1" applyAlignment="1">
      <alignment horizontal="center" vertical="center"/>
    </xf>
    <xf numFmtId="0" fontId="28" fillId="0" borderId="9" xfId="3" applyFont="1" applyBorder="1" applyAlignment="1">
      <alignment horizontal="justify" vertical="center" wrapText="1"/>
    </xf>
    <xf numFmtId="0" fontId="122" fillId="0" borderId="9" xfId="3" applyFont="1" applyBorder="1" applyAlignment="1">
      <alignment horizontal="center" vertical="center"/>
    </xf>
    <xf numFmtId="0" fontId="38" fillId="0" borderId="0" xfId="3" applyFont="1" applyAlignment="1">
      <alignment horizontal="center" vertical="center"/>
    </xf>
    <xf numFmtId="0" fontId="28" fillId="0" borderId="0" xfId="3" applyFont="1" applyAlignment="1">
      <alignment horizontal="justify" vertical="center"/>
    </xf>
    <xf numFmtId="0" fontId="111" fillId="0" borderId="0" xfId="3" applyFont="1"/>
    <xf numFmtId="0" fontId="81" fillId="0" borderId="0" xfId="3" applyFont="1" applyAlignment="1">
      <alignment horizontal="center" vertical="center" wrapText="1"/>
    </xf>
    <xf numFmtId="0" fontId="19" fillId="0" borderId="9" xfId="3" applyFont="1" applyBorder="1" applyAlignment="1">
      <alignment horizontal="center" vertical="center" wrapText="1"/>
    </xf>
    <xf numFmtId="0" fontId="28" fillId="0" borderId="0" xfId="3" applyFont="1" applyAlignment="1">
      <alignment vertical="center" wrapText="1"/>
    </xf>
    <xf numFmtId="0" fontId="19" fillId="0" borderId="9" xfId="3" applyFont="1" applyBorder="1" applyAlignment="1">
      <alignment vertical="center" wrapText="1"/>
    </xf>
    <xf numFmtId="0" fontId="19" fillId="7" borderId="9" xfId="3" applyFont="1" applyFill="1" applyBorder="1" applyAlignment="1">
      <alignment horizontal="center" vertical="center" wrapText="1"/>
    </xf>
    <xf numFmtId="0" fontId="124" fillId="0" borderId="9" xfId="3" applyFont="1" applyBorder="1" applyAlignment="1">
      <alignment vertical="center" wrapText="1"/>
    </xf>
    <xf numFmtId="0" fontId="124" fillId="9" borderId="9" xfId="3" applyFont="1" applyFill="1" applyBorder="1" applyAlignment="1">
      <alignment vertical="center" wrapText="1"/>
    </xf>
    <xf numFmtId="0" fontId="125" fillId="0" borderId="9" xfId="3" applyFont="1" applyBorder="1" applyAlignment="1">
      <alignment vertical="center" wrapText="1"/>
    </xf>
    <xf numFmtId="0" fontId="126" fillId="0" borderId="0" xfId="3" applyFont="1"/>
    <xf numFmtId="0" fontId="120" fillId="0" borderId="0" xfId="3" applyFont="1" applyAlignment="1">
      <alignment vertical="center"/>
    </xf>
    <xf numFmtId="0" fontId="19" fillId="0" borderId="9" xfId="3" applyFont="1" applyBorder="1" applyAlignment="1">
      <alignment horizontal="right" vertical="center" wrapText="1"/>
    </xf>
    <xf numFmtId="0" fontId="127" fillId="0" borderId="9" xfId="3" applyFont="1" applyBorder="1" applyAlignment="1">
      <alignment vertical="center" wrapText="1"/>
    </xf>
    <xf numFmtId="0" fontId="121" fillId="0" borderId="9" xfId="3" applyFont="1" applyBorder="1" applyAlignment="1">
      <alignment vertical="center" wrapText="1"/>
    </xf>
    <xf numFmtId="0" fontId="120" fillId="0" borderId="0" xfId="3" applyFont="1"/>
    <xf numFmtId="0" fontId="60" fillId="0" borderId="0" xfId="3" applyFont="1" applyAlignment="1">
      <alignment horizontal="center" vertical="center"/>
    </xf>
    <xf numFmtId="0" fontId="28" fillId="0" borderId="5" xfId="3" applyFont="1" applyBorder="1" applyAlignment="1">
      <alignment horizontal="center" vertical="center" wrapText="1"/>
    </xf>
    <xf numFmtId="0" fontId="19" fillId="0" borderId="6" xfId="3" applyFont="1" applyBorder="1" applyAlignment="1">
      <alignment vertical="center" wrapText="1"/>
    </xf>
    <xf numFmtId="0" fontId="28" fillId="0" borderId="8" xfId="3" applyFont="1" applyBorder="1" applyAlignment="1">
      <alignment horizontal="center" vertical="center" wrapText="1"/>
    </xf>
    <xf numFmtId="9" fontId="28" fillId="0" borderId="9" xfId="3" applyNumberFormat="1" applyFont="1" applyBorder="1" applyAlignment="1">
      <alignment horizontal="center" vertical="center" wrapText="1"/>
    </xf>
    <xf numFmtId="0" fontId="28" fillId="0" borderId="9" xfId="3" applyFont="1" applyBorder="1" applyAlignment="1">
      <alignment vertical="center"/>
    </xf>
    <xf numFmtId="0" fontId="121" fillId="0" borderId="9" xfId="3" applyFont="1" applyBorder="1" applyAlignment="1">
      <alignment vertical="center"/>
    </xf>
    <xf numFmtId="0" fontId="4" fillId="0" borderId="0" xfId="3" applyAlignment="1">
      <alignment horizontal="left" vertical="top"/>
    </xf>
    <xf numFmtId="0" fontId="128" fillId="0" borderId="0" xfId="3" applyFont="1" applyAlignment="1">
      <alignment horizontal="center" vertical="center" wrapText="1"/>
    </xf>
    <xf numFmtId="0" fontId="4" fillId="0" borderId="8" xfId="3" applyBorder="1" applyAlignment="1">
      <alignment vertical="center"/>
    </xf>
    <xf numFmtId="0" fontId="7" fillId="0" borderId="9" xfId="3" applyFont="1" applyBorder="1" applyAlignment="1">
      <alignment horizontal="center" vertical="top"/>
    </xf>
    <xf numFmtId="0" fontId="7" fillId="0" borderId="15" xfId="3" applyFont="1" applyBorder="1" applyAlignment="1">
      <alignment horizontal="center" vertical="center"/>
    </xf>
    <xf numFmtId="0" fontId="129" fillId="0" borderId="0" xfId="3" applyFont="1"/>
    <xf numFmtId="0" fontId="19" fillId="0" borderId="13" xfId="3" applyFont="1" applyBorder="1" applyAlignment="1">
      <alignment horizontal="center" vertical="center" wrapText="1"/>
    </xf>
    <xf numFmtId="0" fontId="28" fillId="0" borderId="10" xfId="3" applyFont="1" applyBorder="1" applyAlignment="1">
      <alignment horizontal="center" vertical="center" wrapText="1"/>
    </xf>
    <xf numFmtId="0" fontId="131" fillId="8" borderId="9" xfId="3" applyFont="1" applyFill="1" applyBorder="1" applyAlignment="1">
      <alignment vertical="center" wrapText="1"/>
    </xf>
    <xf numFmtId="0" fontId="131" fillId="8" borderId="15" xfId="3" applyFont="1" applyFill="1" applyBorder="1" applyAlignment="1">
      <alignment vertical="center" wrapText="1"/>
    </xf>
    <xf numFmtId="0" fontId="28" fillId="0" borderId="10" xfId="3" applyFont="1" applyBorder="1" applyAlignment="1">
      <alignment horizontal="left" vertical="center" wrapText="1" indent="3"/>
    </xf>
    <xf numFmtId="0" fontId="37" fillId="0" borderId="10" xfId="3" applyFont="1" applyBorder="1" applyAlignment="1">
      <alignment vertical="center" wrapText="1"/>
    </xf>
    <xf numFmtId="0" fontId="28" fillId="8" borderId="9" xfId="3" applyFont="1" applyFill="1" applyBorder="1" applyAlignment="1">
      <alignment vertical="center" wrapText="1"/>
    </xf>
    <xf numFmtId="0" fontId="77" fillId="0" borderId="0" xfId="3" applyFont="1" applyAlignment="1">
      <alignment horizontal="center" vertical="center" wrapText="1"/>
    </xf>
    <xf numFmtId="0" fontId="19" fillId="0" borderId="0" xfId="3" applyFont="1" applyAlignment="1">
      <alignment vertical="center" wrapText="1"/>
    </xf>
    <xf numFmtId="0" fontId="123" fillId="0" borderId="0" xfId="3" applyFont="1" applyAlignment="1">
      <alignment vertical="center" wrapText="1"/>
    </xf>
    <xf numFmtId="0" fontId="121" fillId="0" borderId="9" xfId="3" applyFont="1" applyBorder="1" applyAlignment="1">
      <alignment horizontal="center" vertical="center" wrapText="1"/>
    </xf>
    <xf numFmtId="0" fontId="22" fillId="0" borderId="0" xfId="3" applyFont="1"/>
    <xf numFmtId="0" fontId="19" fillId="0" borderId="0" xfId="3" applyFont="1" applyAlignment="1">
      <alignment horizontal="center" vertical="center" wrapText="1"/>
    </xf>
    <xf numFmtId="0" fontId="19" fillId="0" borderId="0" xfId="3" applyFont="1" applyAlignment="1">
      <alignment horizontal="center" vertical="center"/>
    </xf>
    <xf numFmtId="0" fontId="19" fillId="9" borderId="9" xfId="3" applyFont="1" applyFill="1" applyBorder="1" applyAlignment="1">
      <alignment vertical="center"/>
    </xf>
    <xf numFmtId="0" fontId="19" fillId="0" borderId="9" xfId="3" applyFont="1" applyBorder="1" applyAlignment="1">
      <alignment vertical="center"/>
    </xf>
    <xf numFmtId="0" fontId="19" fillId="19" borderId="9" xfId="3" applyFont="1" applyFill="1" applyBorder="1" applyAlignment="1">
      <alignment vertical="center"/>
    </xf>
    <xf numFmtId="0" fontId="7" fillId="0" borderId="9" xfId="3" applyFont="1" applyBorder="1" applyAlignment="1">
      <alignment vertical="top" wrapText="1"/>
    </xf>
    <xf numFmtId="0" fontId="7" fillId="0" borderId="0" xfId="3" applyFont="1" applyAlignment="1">
      <alignment vertical="center"/>
    </xf>
    <xf numFmtId="0" fontId="7" fillId="0" borderId="5" xfId="3" applyFont="1" applyBorder="1" applyAlignment="1">
      <alignment vertical="center"/>
    </xf>
    <xf numFmtId="0" fontId="7" fillId="0" borderId="13" xfId="3" applyFont="1" applyBorder="1" applyAlignment="1">
      <alignment horizontal="center"/>
    </xf>
    <xf numFmtId="0" fontId="7" fillId="0" borderId="7" xfId="3" applyFont="1" applyBorder="1" applyAlignment="1">
      <alignment vertical="center"/>
    </xf>
    <xf numFmtId="0" fontId="7" fillId="0" borderId="8" xfId="3" applyFont="1" applyBorder="1" applyAlignment="1">
      <alignment vertical="center"/>
    </xf>
    <xf numFmtId="0" fontId="7" fillId="0" borderId="15" xfId="3" applyFont="1" applyBorder="1" applyAlignment="1">
      <alignment horizontal="center"/>
    </xf>
    <xf numFmtId="0" fontId="8" fillId="0" borderId="9" xfId="3" applyFont="1" applyBorder="1" applyAlignment="1">
      <alignment horizontal="center" vertical="center"/>
    </xf>
    <xf numFmtId="0" fontId="8" fillId="0" borderId="9" xfId="3" applyFont="1" applyBorder="1" applyAlignment="1">
      <alignment horizontal="left" vertical="center"/>
    </xf>
    <xf numFmtId="0" fontId="7" fillId="0" borderId="13" xfId="3" applyFont="1" applyBorder="1" applyAlignment="1">
      <alignment horizontal="left" wrapText="1"/>
    </xf>
    <xf numFmtId="0" fontId="7" fillId="0" borderId="9" xfId="3" applyFont="1" applyBorder="1" applyAlignment="1">
      <alignment horizontal="left" wrapText="1"/>
    </xf>
    <xf numFmtId="0" fontId="7" fillId="0" borderId="1" xfId="3" applyFont="1" applyBorder="1" applyAlignment="1">
      <alignment horizontal="center"/>
    </xf>
    <xf numFmtId="0" fontId="7" fillId="0" borderId="13" xfId="3" applyFont="1" applyBorder="1" applyAlignment="1">
      <alignment horizontal="center" vertical="center"/>
    </xf>
    <xf numFmtId="0" fontId="7" fillId="0" borderId="10" xfId="3" applyFont="1" applyBorder="1" applyAlignment="1">
      <alignment horizontal="left" wrapText="1"/>
    </xf>
    <xf numFmtId="0" fontId="7" fillId="0" borderId="10" xfId="3" applyFont="1" applyBorder="1"/>
    <xf numFmtId="0" fontId="25" fillId="0" borderId="0" xfId="3" applyFont="1" applyAlignment="1">
      <alignment horizontal="left"/>
    </xf>
    <xf numFmtId="0" fontId="24" fillId="0" borderId="0" xfId="3" applyFont="1" applyAlignment="1">
      <alignment horizontal="left"/>
    </xf>
    <xf numFmtId="0" fontId="7" fillId="0" borderId="13" xfId="3" applyFont="1" applyBorder="1" applyAlignment="1">
      <alignment horizontal="center" vertical="center" wrapText="1"/>
    </xf>
    <xf numFmtId="9" fontId="7" fillId="0" borderId="13" xfId="10" applyFont="1" applyFill="1" applyBorder="1" applyAlignment="1">
      <alignment horizontal="center" vertical="center" wrapText="1"/>
    </xf>
    <xf numFmtId="0" fontId="8" fillId="0" borderId="9" xfId="3" applyFont="1" applyBorder="1" applyAlignment="1">
      <alignment horizontal="center"/>
    </xf>
    <xf numFmtId="0" fontId="7" fillId="0" borderId="5" xfId="3" applyFont="1" applyBorder="1"/>
    <xf numFmtId="0" fontId="7" fillId="0" borderId="7" xfId="3" applyFont="1" applyBorder="1"/>
    <xf numFmtId="0" fontId="7" fillId="0" borderId="8" xfId="3" applyFont="1" applyBorder="1"/>
    <xf numFmtId="0" fontId="11" fillId="0" borderId="0" xfId="3" applyFont="1" applyAlignment="1">
      <alignment horizontal="left"/>
    </xf>
    <xf numFmtId="0" fontId="4" fillId="2" borderId="10" xfId="3" applyFill="1" applyBorder="1" applyAlignment="1">
      <alignment vertical="center" wrapText="1"/>
    </xf>
    <xf numFmtId="0" fontId="4" fillId="2" borderId="11" xfId="3" applyFill="1" applyBorder="1" applyAlignment="1">
      <alignment vertical="center" wrapText="1"/>
    </xf>
    <xf numFmtId="0" fontId="4" fillId="2" borderId="12" xfId="3" applyFill="1" applyBorder="1" applyAlignment="1">
      <alignment vertical="center" wrapText="1"/>
    </xf>
    <xf numFmtId="0" fontId="4" fillId="2" borderId="1" xfId="3" applyFill="1" applyBorder="1" applyAlignment="1">
      <alignment vertical="center" wrapText="1"/>
    </xf>
    <xf numFmtId="0" fontId="4" fillId="2" borderId="2" xfId="3" applyFill="1" applyBorder="1" applyAlignment="1">
      <alignment vertical="center" wrapText="1"/>
    </xf>
    <xf numFmtId="0" fontId="4" fillId="2" borderId="3" xfId="3" applyFill="1" applyBorder="1" applyAlignment="1">
      <alignment vertical="center" wrapText="1"/>
    </xf>
    <xf numFmtId="0" fontId="11" fillId="0" borderId="0" xfId="3" applyFont="1" applyAlignment="1">
      <alignment horizontal="center" vertical="center" wrapText="1"/>
    </xf>
    <xf numFmtId="0" fontId="7" fillId="5" borderId="9" xfId="5" quotePrefix="1" applyFont="1" applyFill="1" applyBorder="1" applyAlignment="1">
      <alignment horizontal="left" vertical="center"/>
    </xf>
    <xf numFmtId="0" fontId="7" fillId="10" borderId="9" xfId="5" applyFont="1" applyFill="1" applyBorder="1" applyAlignment="1">
      <alignment horizontal="center" vertical="center" wrapText="1"/>
    </xf>
    <xf numFmtId="0" fontId="7" fillId="0" borderId="9" xfId="5" applyFont="1" applyBorder="1" applyAlignment="1">
      <alignment horizontal="left" vertical="center" wrapText="1"/>
    </xf>
    <xf numFmtId="0" fontId="7" fillId="10" borderId="9" xfId="5" quotePrefix="1" applyFont="1" applyFill="1" applyBorder="1" applyAlignment="1">
      <alignment horizontal="left" vertical="center"/>
    </xf>
    <xf numFmtId="0" fontId="24" fillId="0" borderId="0" xfId="3" applyFont="1" applyAlignment="1">
      <alignment horizontal="left" vertical="center"/>
    </xf>
    <xf numFmtId="0" fontId="4" fillId="0" borderId="0" xfId="3" applyAlignment="1">
      <alignment horizontal="left" vertical="center"/>
    </xf>
    <xf numFmtId="0" fontId="133" fillId="0" borderId="0" xfId="3" applyFont="1" applyAlignment="1">
      <alignment horizontal="left" vertical="center"/>
    </xf>
    <xf numFmtId="49" fontId="7" fillId="0" borderId="9" xfId="11" applyNumberFormat="1" applyFont="1" applyBorder="1" applyAlignment="1">
      <alignment horizontal="center" vertical="center" wrapText="1"/>
    </xf>
    <xf numFmtId="49" fontId="7" fillId="0" borderId="9" xfId="11" quotePrefix="1" applyNumberFormat="1" applyFont="1" applyBorder="1" applyAlignment="1">
      <alignment horizontal="center" vertical="center" wrapText="1"/>
    </xf>
    <xf numFmtId="0" fontId="7" fillId="0" borderId="9" xfId="11" applyFont="1" applyBorder="1" applyAlignment="1">
      <alignment horizontal="center" vertical="center" wrapText="1"/>
    </xf>
    <xf numFmtId="0" fontId="7" fillId="0" borderId="9" xfId="11" applyFont="1" applyBorder="1" applyAlignment="1">
      <alignment horizontal="left" vertical="center" wrapText="1"/>
    </xf>
    <xf numFmtId="0" fontId="7" fillId="0" borderId="9" xfId="11" applyFont="1" applyBorder="1" applyAlignment="1">
      <alignment vertical="center" wrapText="1"/>
    </xf>
    <xf numFmtId="0" fontId="134" fillId="0" borderId="9" xfId="11" applyFont="1" applyBorder="1" applyAlignment="1">
      <alignment horizontal="left" vertical="center" wrapText="1" indent="2"/>
    </xf>
    <xf numFmtId="0" fontId="7" fillId="4" borderId="9" xfId="11" applyFont="1" applyFill="1" applyBorder="1" applyAlignment="1">
      <alignment horizontal="center" vertical="center" wrapText="1"/>
    </xf>
    <xf numFmtId="0" fontId="7" fillId="4" borderId="9" xfId="11" applyFont="1" applyFill="1" applyBorder="1" applyAlignment="1">
      <alignment wrapText="1"/>
    </xf>
    <xf numFmtId="0" fontId="135" fillId="0" borderId="9" xfId="11" applyFont="1" applyBorder="1"/>
    <xf numFmtId="0" fontId="7" fillId="0" borderId="9" xfId="11" applyFont="1" applyBorder="1"/>
    <xf numFmtId="0" fontId="7" fillId="4" borderId="9" xfId="11" applyFont="1" applyFill="1" applyBorder="1"/>
    <xf numFmtId="0" fontId="7" fillId="0" borderId="9" xfId="11" quotePrefix="1" applyFont="1" applyBorder="1" applyAlignment="1">
      <alignment horizontal="center" vertical="center" wrapText="1"/>
    </xf>
    <xf numFmtId="0" fontId="8" fillId="0" borderId="0" xfId="3" applyFont="1" applyAlignment="1">
      <alignment horizontal="left"/>
    </xf>
    <xf numFmtId="0" fontId="7" fillId="0" borderId="0" xfId="3" applyFont="1" applyAlignment="1">
      <alignment horizontal="left"/>
    </xf>
    <xf numFmtId="0" fontId="7" fillId="16" borderId="11" xfId="3" applyFont="1" applyFill="1" applyBorder="1"/>
    <xf numFmtId="0" fontId="136" fillId="0" borderId="0" xfId="3" applyFont="1" applyAlignment="1">
      <alignment horizontal="center" vertical="center"/>
    </xf>
    <xf numFmtId="0" fontId="136" fillId="0" borderId="7" xfId="3" applyFont="1"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137" fillId="0" borderId="0" xfId="3" applyFont="1"/>
    <xf numFmtId="0" fontId="7" fillId="0" borderId="9" xfId="3" applyFont="1" applyBorder="1" applyAlignment="1">
      <alignment horizontal="left" indent="2"/>
    </xf>
    <xf numFmtId="0" fontId="7" fillId="4" borderId="9" xfId="3" applyFont="1" applyFill="1" applyBorder="1"/>
    <xf numFmtId="0" fontId="7" fillId="0" borderId="9" xfId="3" applyFont="1" applyBorder="1" applyAlignment="1">
      <alignment horizontal="left" wrapText="1" indent="2"/>
    </xf>
    <xf numFmtId="0" fontId="7" fillId="0" borderId="9" xfId="3" applyFont="1" applyBorder="1" applyAlignment="1">
      <alignment horizontal="left" indent="4"/>
    </xf>
    <xf numFmtId="0" fontId="7" fillId="0" borderId="11" xfId="3" applyFont="1" applyBorder="1"/>
    <xf numFmtId="0" fontId="7" fillId="0" borderId="12" xfId="3" applyFont="1" applyBorder="1"/>
    <xf numFmtId="0" fontId="138" fillId="0" borderId="0" xfId="3" applyFont="1"/>
    <xf numFmtId="0" fontId="7" fillId="0" borderId="0" xfId="3" applyFont="1" applyAlignment="1">
      <alignment horizontal="left" wrapText="1"/>
    </xf>
    <xf numFmtId="0" fontId="138" fillId="0" borderId="0" xfId="3" applyFont="1" applyAlignment="1">
      <alignment horizontal="left" wrapText="1"/>
    </xf>
    <xf numFmtId="0" fontId="7" fillId="0" borderId="9" xfId="3" applyFont="1" applyBorder="1" applyAlignment="1">
      <alignment horizontal="left" vertical="top" wrapText="1"/>
    </xf>
    <xf numFmtId="0" fontId="7" fillId="0" borderId="0" xfId="3" applyFont="1" applyAlignment="1">
      <alignment horizontal="center" wrapText="1"/>
    </xf>
    <xf numFmtId="0" fontId="7" fillId="0" borderId="0" xfId="3" applyFont="1" applyAlignment="1">
      <alignment wrapText="1"/>
    </xf>
    <xf numFmtId="0" fontId="138" fillId="0" borderId="9" xfId="3" applyFont="1" applyBorder="1"/>
    <xf numFmtId="0" fontId="7" fillId="0" borderId="9" xfId="3" applyFont="1" applyBorder="1" applyAlignment="1">
      <alignment horizontal="center" wrapText="1"/>
    </xf>
    <xf numFmtId="0" fontId="139" fillId="0" borderId="9" xfId="12" applyFont="1" applyBorder="1" applyAlignment="1">
      <alignment wrapText="1"/>
    </xf>
    <xf numFmtId="0" fontId="7" fillId="0" borderId="0" xfId="3" applyFont="1" applyAlignment="1">
      <alignment horizontal="left" vertical="center" wrapText="1"/>
    </xf>
    <xf numFmtId="0" fontId="7" fillId="0" borderId="0" xfId="3" applyFont="1" applyAlignment="1">
      <alignment horizontal="left" vertical="center"/>
    </xf>
    <xf numFmtId="0" fontId="8" fillId="0" borderId="13" xfId="3" applyFont="1" applyBorder="1" applyAlignment="1">
      <alignment horizontal="center"/>
    </xf>
    <xf numFmtId="0" fontId="140" fillId="0" borderId="0" xfId="12" applyFont="1" applyAlignment="1">
      <alignment horizontal="left" vertical="center"/>
    </xf>
    <xf numFmtId="49" fontId="141" fillId="4" borderId="52" xfId="12" applyNumberFormat="1" applyFont="1" applyFill="1" applyBorder="1" applyAlignment="1">
      <alignment horizontal="center" vertical="center" wrapText="1"/>
    </xf>
    <xf numFmtId="49" fontId="140" fillId="4" borderId="53" xfId="12" applyNumberFormat="1" applyFont="1" applyFill="1" applyBorder="1" applyAlignment="1">
      <alignment horizontal="center" vertical="center" wrapText="1"/>
    </xf>
    <xf numFmtId="49" fontId="140" fillId="4" borderId="9" xfId="12" applyNumberFormat="1" applyFont="1" applyFill="1" applyBorder="1" applyAlignment="1">
      <alignment horizontal="center" vertical="center" wrapText="1"/>
    </xf>
    <xf numFmtId="49" fontId="140" fillId="4" borderId="54" xfId="12" applyNumberFormat="1" applyFont="1" applyFill="1" applyBorder="1" applyAlignment="1">
      <alignment horizontal="center" vertical="center" wrapText="1"/>
    </xf>
    <xf numFmtId="49" fontId="140" fillId="4" borderId="55" xfId="12" applyNumberFormat="1" applyFont="1" applyFill="1" applyBorder="1" applyAlignment="1">
      <alignment horizontal="center" vertical="center" wrapText="1"/>
    </xf>
    <xf numFmtId="0" fontId="140" fillId="4" borderId="9" xfId="13" applyFont="1" applyFill="1" applyBorder="1" applyAlignment="1">
      <alignment horizontal="center" vertical="center" wrapText="1"/>
    </xf>
    <xf numFmtId="0" fontId="8" fillId="0" borderId="9" xfId="3" applyFont="1" applyBorder="1"/>
    <xf numFmtId="0" fontId="142" fillId="14" borderId="56" xfId="12" applyFont="1" applyFill="1" applyBorder="1" applyAlignment="1">
      <alignment wrapText="1"/>
    </xf>
    <xf numFmtId="0" fontId="143" fillId="0" borderId="57" xfId="12" applyFont="1" applyBorder="1" applyAlignment="1">
      <alignment horizontal="center" wrapText="1"/>
    </xf>
    <xf numFmtId="0" fontId="8" fillId="0" borderId="9" xfId="3" applyFont="1" applyBorder="1" applyAlignment="1">
      <alignment horizontal="left" indent="1"/>
    </xf>
    <xf numFmtId="0" fontId="142" fillId="0" borderId="58" xfId="12" applyFont="1" applyBorder="1" applyAlignment="1">
      <alignment wrapText="1"/>
    </xf>
    <xf numFmtId="0" fontId="142" fillId="14" borderId="59" xfId="12" applyFont="1" applyFill="1" applyBorder="1" applyAlignment="1">
      <alignment wrapText="1"/>
    </xf>
    <xf numFmtId="0" fontId="142" fillId="14" borderId="60" xfId="12" applyFont="1" applyFill="1" applyBorder="1" applyAlignment="1">
      <alignment wrapText="1"/>
    </xf>
    <xf numFmtId="0" fontId="143" fillId="14" borderId="60" xfId="12" applyFont="1" applyFill="1" applyBorder="1" applyAlignment="1">
      <alignment horizontal="center" wrapText="1"/>
    </xf>
    <xf numFmtId="0" fontId="8" fillId="10" borderId="9" xfId="3" applyFont="1" applyFill="1" applyBorder="1" applyAlignment="1">
      <alignment horizontal="left" indent="1"/>
    </xf>
    <xf numFmtId="0" fontId="142" fillId="10" borderId="59" xfId="12" applyFont="1" applyFill="1" applyBorder="1" applyAlignment="1">
      <alignment wrapText="1"/>
    </xf>
    <xf numFmtId="0" fontId="142" fillId="10" borderId="60" xfId="12" applyFont="1" applyFill="1" applyBorder="1" applyAlignment="1">
      <alignment wrapText="1"/>
    </xf>
    <xf numFmtId="0" fontId="142" fillId="0" borderId="61" xfId="12" applyFont="1" applyBorder="1" applyAlignment="1">
      <alignment wrapText="1"/>
    </xf>
    <xf numFmtId="0" fontId="142" fillId="0" borderId="59" xfId="12" applyFont="1" applyBorder="1" applyAlignment="1">
      <alignment wrapText="1"/>
    </xf>
    <xf numFmtId="0" fontId="142" fillId="0" borderId="60" xfId="12" applyFont="1" applyBorder="1" applyAlignment="1">
      <alignment wrapText="1"/>
    </xf>
    <xf numFmtId="0" fontId="142" fillId="0" borderId="62" xfId="12" applyFont="1" applyBorder="1" applyAlignment="1">
      <alignment wrapText="1"/>
    </xf>
    <xf numFmtId="0" fontId="142" fillId="0" borderId="63" xfId="12" applyFont="1" applyBorder="1" applyAlignment="1">
      <alignment wrapText="1"/>
    </xf>
    <xf numFmtId="0" fontId="142" fillId="0" borderId="64" xfId="12" applyFont="1" applyBorder="1" applyAlignment="1">
      <alignment wrapText="1"/>
    </xf>
    <xf numFmtId="0" fontId="142" fillId="0" borderId="65" xfId="12" applyFont="1" applyBorder="1" applyAlignment="1">
      <alignment wrapText="1"/>
    </xf>
    <xf numFmtId="0" fontId="19" fillId="0" borderId="0" xfId="7">
      <alignment vertical="center"/>
    </xf>
    <xf numFmtId="0" fontId="25" fillId="0" borderId="0" xfId="6" applyFont="1" applyFill="1" applyBorder="1" applyAlignment="1">
      <alignment horizontal="left" vertical="center"/>
    </xf>
    <xf numFmtId="0" fontId="18" fillId="0" borderId="0" xfId="4" applyFill="1" applyBorder="1" applyAlignment="1">
      <alignment vertical="center"/>
    </xf>
    <xf numFmtId="0" fontId="22" fillId="0" borderId="0" xfId="6" applyFill="1" applyBorder="1" applyAlignment="1">
      <alignment vertical="center"/>
    </xf>
    <xf numFmtId="0" fontId="22" fillId="0" borderId="0" xfId="6" applyFill="1" applyBorder="1" applyAlignment="1">
      <alignment horizontal="left" vertical="center"/>
    </xf>
    <xf numFmtId="0" fontId="8" fillId="0" borderId="0" xfId="6" applyFont="1" applyFill="1" applyBorder="1" applyAlignment="1">
      <alignment vertical="center"/>
    </xf>
    <xf numFmtId="0" fontId="7" fillId="0" borderId="0" xfId="7" applyFont="1">
      <alignment vertical="center"/>
    </xf>
    <xf numFmtId="0" fontId="8" fillId="10" borderId="15" xfId="5" applyFont="1" applyFill="1" applyBorder="1" applyAlignment="1">
      <alignment horizontal="center" vertical="center" wrapText="1"/>
    </xf>
    <xf numFmtId="0" fontId="8" fillId="0" borderId="9" xfId="14" applyFont="1" applyFill="1" applyBorder="1" applyAlignment="1">
      <alignment horizontal="center" vertical="center" wrapText="1"/>
    </xf>
    <xf numFmtId="0" fontId="8" fillId="10" borderId="8" xfId="5" applyFont="1" applyFill="1" applyBorder="1" applyAlignment="1">
      <alignment horizontal="center" vertical="center" wrapText="1"/>
    </xf>
    <xf numFmtId="0" fontId="7" fillId="0" borderId="0" xfId="5" applyFont="1">
      <alignment vertical="center"/>
    </xf>
    <xf numFmtId="0" fontId="8" fillId="0" borderId="9" xfId="5" quotePrefix="1" applyFont="1" applyBorder="1" applyAlignment="1">
      <alignment horizontal="center" vertical="center"/>
    </xf>
    <xf numFmtId="0" fontId="8" fillId="0" borderId="13" xfId="5" applyFont="1" applyBorder="1" applyAlignment="1">
      <alignment horizontal="left" vertical="center" wrapText="1" indent="1"/>
    </xf>
    <xf numFmtId="3" fontId="7" fillId="20" borderId="9" xfId="8" applyFont="1" applyFill="1" applyAlignment="1">
      <alignment horizontal="center" vertical="center"/>
      <protection locked="0"/>
    </xf>
    <xf numFmtId="0" fontId="7" fillId="0" borderId="12" xfId="5" applyFont="1" applyBorder="1" applyAlignment="1">
      <alignment horizontal="left" vertical="center" wrapText="1" indent="2"/>
    </xf>
    <xf numFmtId="0" fontId="7" fillId="0" borderId="3" xfId="5" applyFont="1" applyBorder="1" applyAlignment="1">
      <alignment horizontal="left" vertical="center" wrapText="1" indent="3"/>
    </xf>
    <xf numFmtId="0" fontId="144" fillId="0" borderId="3" xfId="5" applyFont="1" applyBorder="1" applyAlignment="1">
      <alignment horizontal="left" vertical="center" wrapText="1" indent="3"/>
    </xf>
    <xf numFmtId="0" fontId="20" fillId="0" borderId="0" xfId="5" quotePrefix="1" applyFont="1" applyAlignment="1">
      <alignment horizontal="right" vertical="center"/>
    </xf>
    <xf numFmtId="3" fontId="145" fillId="0" borderId="0" xfId="8" applyFont="1" applyFill="1" applyBorder="1" applyAlignment="1">
      <alignment horizontal="center" vertical="center"/>
      <protection locked="0"/>
    </xf>
    <xf numFmtId="0" fontId="25" fillId="0" borderId="0" xfId="6" applyFont="1" applyFill="1" applyBorder="1" applyAlignment="1">
      <alignment horizontal="left" vertical="center" indent="1"/>
    </xf>
    <xf numFmtId="0" fontId="7" fillId="0" borderId="0" xfId="5" quotePrefix="1" applyFont="1" applyAlignment="1">
      <alignment horizontal="right" vertical="center"/>
    </xf>
    <xf numFmtId="0" fontId="7" fillId="0" borderId="0" xfId="5" applyFont="1" applyAlignment="1">
      <alignment horizontal="left" vertical="center" wrapText="1" indent="1"/>
    </xf>
    <xf numFmtId="0" fontId="7" fillId="0" borderId="0" xfId="7" applyFont="1" applyAlignment="1">
      <alignment horizontal="left" vertical="center" wrapText="1" indent="1"/>
    </xf>
    <xf numFmtId="0" fontId="7" fillId="0" borderId="15" xfId="7" applyFont="1" applyBorder="1">
      <alignment vertical="center"/>
    </xf>
    <xf numFmtId="0" fontId="8" fillId="0" borderId="15" xfId="14" applyFont="1" applyFill="1" applyBorder="1" applyAlignment="1">
      <alignment horizontal="center" vertical="center" wrapText="1"/>
    </xf>
    <xf numFmtId="0" fontId="8" fillId="0" borderId="1" xfId="5" applyFont="1" applyBorder="1" applyAlignment="1">
      <alignment horizontal="left" vertical="center" wrapText="1" indent="1"/>
    </xf>
    <xf numFmtId="0" fontId="7" fillId="0" borderId="11" xfId="5" applyFont="1" applyBorder="1" applyAlignment="1">
      <alignment horizontal="left" vertical="center" wrapText="1" indent="2"/>
    </xf>
    <xf numFmtId="0" fontId="7" fillId="0" borderId="2" xfId="5" applyFont="1" applyBorder="1" applyAlignment="1">
      <alignment horizontal="left" vertical="center" wrapText="1" indent="3"/>
    </xf>
    <xf numFmtId="0" fontId="144" fillId="0" borderId="2" xfId="5" applyFont="1" applyBorder="1" applyAlignment="1">
      <alignment horizontal="left" vertical="center" wrapText="1" indent="3"/>
    </xf>
    <xf numFmtId="0" fontId="8" fillId="0" borderId="9" xfId="5" applyFont="1" applyBorder="1" applyAlignment="1">
      <alignment horizontal="left" vertical="center" wrapText="1" indent="1"/>
    </xf>
    <xf numFmtId="0" fontId="19" fillId="0" borderId="0" xfId="7" applyAlignment="1">
      <alignment vertical="top" wrapText="1"/>
    </xf>
    <xf numFmtId="0" fontId="80" fillId="0" borderId="0" xfId="5" applyFont="1">
      <alignment vertical="center"/>
    </xf>
    <xf numFmtId="0" fontId="146" fillId="0" borderId="0" xfId="6" applyFont="1" applyFill="1" applyBorder="1" applyAlignment="1">
      <alignment vertical="center" wrapText="1"/>
    </xf>
    <xf numFmtId="0" fontId="68" fillId="0" borderId="9" xfId="14" applyFont="1" applyFill="1" applyBorder="1" applyAlignment="1">
      <alignment horizontal="center" vertical="center" wrapText="1"/>
    </xf>
    <xf numFmtId="0" fontId="68" fillId="0" borderId="9" xfId="14" applyFont="1" applyFill="1" applyBorder="1" applyAlignment="1">
      <alignment vertical="center" wrapText="1"/>
    </xf>
    <xf numFmtId="0" fontId="121" fillId="0" borderId="0" xfId="14" applyFont="1" applyFill="1" applyBorder="1" applyAlignment="1">
      <alignment horizontal="center" vertical="center" wrapText="1"/>
    </xf>
    <xf numFmtId="0" fontId="20" fillId="0" borderId="0" xfId="5" quotePrefix="1" applyFont="1" applyAlignment="1">
      <alignment horizontal="center" vertical="center"/>
    </xf>
    <xf numFmtId="3" fontId="26" fillId="0" borderId="9" xfId="8" applyFont="1" applyFill="1" applyAlignment="1">
      <alignment horizontal="center" vertical="center"/>
      <protection locked="0"/>
    </xf>
    <xf numFmtId="0" fontId="20" fillId="0" borderId="2" xfId="5" quotePrefix="1" applyFont="1" applyBorder="1" applyAlignment="1">
      <alignment horizontal="center" vertical="center"/>
    </xf>
    <xf numFmtId="0" fontId="19" fillId="0" borderId="0" xfId="7" applyAlignment="1">
      <alignment vertical="center" wrapText="1"/>
    </xf>
    <xf numFmtId="0" fontId="148" fillId="0" borderId="0" xfId="7" applyFont="1" applyAlignment="1">
      <alignment vertical="top"/>
    </xf>
    <xf numFmtId="0" fontId="149" fillId="0" borderId="0" xfId="3" applyFont="1" applyAlignment="1">
      <alignment vertical="top"/>
    </xf>
    <xf numFmtId="0" fontId="7" fillId="0" borderId="9" xfId="7" applyFont="1" applyBorder="1" applyAlignment="1">
      <alignment horizontal="center" vertical="center"/>
    </xf>
    <xf numFmtId="0" fontId="7" fillId="0" borderId="9" xfId="7" applyFont="1" applyBorder="1" applyAlignment="1">
      <alignment horizontal="left" vertical="center" wrapText="1"/>
    </xf>
    <xf numFmtId="0" fontId="7" fillId="0" borderId="0" xfId="3" applyFont="1" applyAlignment="1">
      <alignment vertical="top"/>
    </xf>
    <xf numFmtId="0" fontId="150" fillId="0" borderId="0" xfId="7" applyFont="1" applyAlignment="1">
      <alignment vertical="top"/>
    </xf>
    <xf numFmtId="0" fontId="151" fillId="0" borderId="0" xfId="3" applyFont="1" applyAlignment="1">
      <alignment vertical="top"/>
    </xf>
    <xf numFmtId="0" fontId="19" fillId="0" borderId="0" xfId="7" applyAlignment="1">
      <alignment vertical="top"/>
    </xf>
    <xf numFmtId="0" fontId="3" fillId="0" borderId="0" xfId="2" applyBorder="1" applyAlignment="1">
      <alignment horizontal="left" vertical="center"/>
    </xf>
    <xf numFmtId="0" fontId="3" fillId="0" borderId="2" xfId="2" applyBorder="1"/>
    <xf numFmtId="0" fontId="3" fillId="0" borderId="3" xfId="2" applyBorder="1"/>
    <xf numFmtId="0" fontId="3" fillId="0" borderId="7" xfId="2" applyBorder="1" applyAlignment="1">
      <alignment horizontal="left" vertical="center"/>
    </xf>
    <xf numFmtId="0" fontId="3" fillId="0" borderId="8" xfId="2" applyBorder="1" applyAlignment="1">
      <alignment horizontal="left" vertical="center"/>
    </xf>
    <xf numFmtId="0" fontId="3" fillId="0" borderId="5" xfId="2" applyBorder="1" applyAlignment="1">
      <alignment horizontal="left" vertical="center"/>
    </xf>
    <xf numFmtId="0" fontId="1" fillId="0" borderId="0" xfId="3" applyFont="1"/>
    <xf numFmtId="0" fontId="3" fillId="0" borderId="0" xfId="2" applyFill="1" applyBorder="1" applyAlignment="1">
      <alignment horizontal="left" vertical="center"/>
    </xf>
    <xf numFmtId="0" fontId="3" fillId="0" borderId="5" xfId="2" applyFill="1" applyBorder="1" applyAlignment="1">
      <alignment horizontal="left" vertical="center"/>
    </xf>
    <xf numFmtId="3" fontId="80" fillId="0" borderId="9" xfId="3" applyNumberFormat="1" applyFont="1" applyBorder="1" applyAlignment="1">
      <alignment vertical="center" wrapText="1"/>
    </xf>
    <xf numFmtId="3" fontId="80" fillId="2" borderId="9" xfId="3" applyNumberFormat="1" applyFont="1" applyFill="1" applyBorder="1" applyAlignment="1">
      <alignment vertical="center" wrapText="1"/>
    </xf>
    <xf numFmtId="3" fontId="68" fillId="0" borderId="9" xfId="3" applyNumberFormat="1" applyFont="1" applyBorder="1" applyAlignment="1">
      <alignment vertical="center" wrapText="1"/>
    </xf>
    <xf numFmtId="10" fontId="114" fillId="0" borderId="9" xfId="15" applyNumberFormat="1" applyFont="1" applyBorder="1" applyAlignment="1">
      <alignment horizontal="center" vertical="center" wrapText="1"/>
    </xf>
    <xf numFmtId="0" fontId="153" fillId="0" borderId="9" xfId="3" applyFont="1" applyBorder="1" applyAlignment="1">
      <alignment horizontal="center" vertical="center" wrapText="1"/>
    </xf>
    <xf numFmtId="0" fontId="4" fillId="23" borderId="0" xfId="3" applyFill="1"/>
    <xf numFmtId="10" fontId="6" fillId="0" borderId="9" xfId="15" applyNumberFormat="1" applyFont="1" applyBorder="1" applyAlignment="1">
      <alignment vertical="center"/>
    </xf>
    <xf numFmtId="10" fontId="6" fillId="0" borderId="9" xfId="15" applyNumberFormat="1" applyFont="1" applyFill="1" applyBorder="1" applyAlignment="1" applyProtection="1">
      <alignment horizontal="center" vertical="center" wrapText="1"/>
      <protection locked="0"/>
    </xf>
    <xf numFmtId="0" fontId="4" fillId="24" borderId="0" xfId="3" applyFill="1"/>
    <xf numFmtId="164" fontId="7" fillId="0" borderId="9" xfId="15" applyNumberFormat="1" applyFont="1" applyFill="1" applyBorder="1" applyAlignment="1" applyProtection="1">
      <alignment horizontal="center" vertical="center" wrapText="1"/>
      <protection locked="0"/>
    </xf>
    <xf numFmtId="4" fontId="4" fillId="0" borderId="0" xfId="3" applyNumberFormat="1"/>
    <xf numFmtId="9" fontId="4" fillId="0" borderId="9" xfId="15" applyFont="1" applyBorder="1" applyAlignment="1">
      <alignment wrapText="1"/>
    </xf>
    <xf numFmtId="0" fontId="4" fillId="25" borderId="0" xfId="3" applyFill="1"/>
    <xf numFmtId="3" fontId="80" fillId="26" borderId="9" xfId="3" applyNumberFormat="1" applyFont="1" applyFill="1" applyBorder="1" applyAlignment="1">
      <alignment vertical="center" wrapText="1"/>
    </xf>
    <xf numFmtId="10" fontId="80" fillId="0" borderId="9" xfId="15" applyNumberFormat="1" applyFont="1" applyBorder="1" applyAlignment="1">
      <alignment horizontal="center" vertical="center" wrapText="1"/>
    </xf>
    <xf numFmtId="3" fontId="80" fillId="0" borderId="9" xfId="3" applyNumberFormat="1" applyFont="1" applyBorder="1" applyAlignment="1">
      <alignment vertical="center"/>
    </xf>
    <xf numFmtId="3" fontId="155" fillId="0" borderId="9" xfId="3" applyNumberFormat="1" applyFont="1" applyBorder="1" applyAlignment="1">
      <alignment vertical="center"/>
    </xf>
    <xf numFmtId="3" fontId="80" fillId="0" borderId="9" xfId="8" applyFont="1" applyFill="1" applyAlignment="1">
      <alignment horizontal="center" vertical="center"/>
      <protection locked="0"/>
    </xf>
    <xf numFmtId="3" fontId="51" fillId="0" borderId="9" xfId="3" quotePrefix="1" applyNumberFormat="1" applyFont="1" applyBorder="1" applyAlignment="1">
      <alignment wrapText="1"/>
    </xf>
    <xf numFmtId="3" fontId="51" fillId="4" borderId="9" xfId="3" quotePrefix="1" applyNumberFormat="1" applyFont="1" applyFill="1" applyBorder="1" applyAlignment="1">
      <alignment wrapText="1"/>
    </xf>
    <xf numFmtId="3" fontId="156" fillId="4" borderId="9" xfId="3" quotePrefix="1" applyNumberFormat="1" applyFont="1" applyFill="1" applyBorder="1" applyAlignment="1">
      <alignment wrapText="1"/>
    </xf>
    <xf numFmtId="10" fontId="80" fillId="0" borderId="9" xfId="15" quotePrefix="1" applyNumberFormat="1" applyFont="1" applyBorder="1" applyAlignment="1">
      <alignment wrapText="1"/>
    </xf>
    <xf numFmtId="10" fontId="80" fillId="0" borderId="9" xfId="3" quotePrefix="1" applyNumberFormat="1" applyFont="1" applyBorder="1" applyAlignment="1">
      <alignment wrapText="1"/>
    </xf>
    <xf numFmtId="10" fontId="80" fillId="0" borderId="9" xfId="15" quotePrefix="1" applyNumberFormat="1" applyFont="1" applyBorder="1"/>
    <xf numFmtId="0" fontId="80" fillId="0" borderId="9" xfId="3" quotePrefix="1" applyFont="1" applyBorder="1"/>
    <xf numFmtId="3" fontId="51" fillId="0" borderId="9" xfId="3" applyNumberFormat="1" applyFont="1" applyBorder="1" applyAlignment="1">
      <alignment wrapText="1"/>
    </xf>
    <xf numFmtId="0" fontId="7" fillId="4" borderId="11" xfId="3" quotePrefix="1" applyFont="1" applyFill="1" applyBorder="1"/>
    <xf numFmtId="3" fontId="157" fillId="0" borderId="22" xfId="3" applyNumberFormat="1" applyFont="1" applyBorder="1" applyAlignment="1">
      <alignment vertical="center" wrapText="1"/>
    </xf>
    <xf numFmtId="3" fontId="157" fillId="0" borderId="33" xfId="3" applyNumberFormat="1" applyFont="1" applyBorder="1" applyAlignment="1">
      <alignment vertical="center" wrapText="1"/>
    </xf>
    <xf numFmtId="3" fontId="158" fillId="0" borderId="33" xfId="3" applyNumberFormat="1" applyFont="1" applyBorder="1" applyAlignment="1">
      <alignment vertical="center" wrapText="1"/>
    </xf>
    <xf numFmtId="3" fontId="159" fillId="0" borderId="33" xfId="3" applyNumberFormat="1" applyFont="1" applyBorder="1" applyAlignment="1">
      <alignment horizontal="center" vertical="center" wrapText="1"/>
    </xf>
    <xf numFmtId="3" fontId="6" fillId="0" borderId="33" xfId="3" applyNumberFormat="1" applyFont="1" applyBorder="1" applyAlignment="1">
      <alignment horizontal="center" vertical="center" wrapText="1"/>
    </xf>
    <xf numFmtId="3" fontId="78" fillId="0" borderId="33" xfId="3" applyNumberFormat="1" applyFont="1" applyBorder="1" applyAlignment="1">
      <alignment vertical="center" wrapText="1"/>
    </xf>
    <xf numFmtId="3" fontId="14" fillId="0" borderId="33" xfId="3" applyNumberFormat="1" applyFont="1" applyBorder="1" applyAlignment="1">
      <alignment vertical="center"/>
    </xf>
    <xf numFmtId="3" fontId="160" fillId="0" borderId="33" xfId="3" applyNumberFormat="1" applyFont="1" applyBorder="1" applyAlignment="1">
      <alignment vertical="center" wrapText="1"/>
    </xf>
    <xf numFmtId="3" fontId="161" fillId="0" borderId="33" xfId="3" applyNumberFormat="1" applyFont="1" applyBorder="1" applyAlignment="1">
      <alignment vertical="center"/>
    </xf>
    <xf numFmtId="3" fontId="78" fillId="0" borderId="32" xfId="3" applyNumberFormat="1" applyFont="1" applyBorder="1" applyAlignment="1">
      <alignment vertical="center" wrapText="1"/>
    </xf>
    <xf numFmtId="3" fontId="160" fillId="0" borderId="32" xfId="3" applyNumberFormat="1" applyFont="1" applyBorder="1" applyAlignment="1">
      <alignment vertical="center" wrapText="1"/>
    </xf>
    <xf numFmtId="3" fontId="78" fillId="18" borderId="33" xfId="3" applyNumberFormat="1" applyFont="1" applyFill="1" applyBorder="1" applyAlignment="1">
      <alignment vertical="center" wrapText="1"/>
    </xf>
    <xf numFmtId="3" fontId="4" fillId="0" borderId="0" xfId="3" applyNumberFormat="1"/>
    <xf numFmtId="0" fontId="157" fillId="0" borderId="22" xfId="3" applyFont="1" applyBorder="1" applyAlignment="1">
      <alignment vertical="center" wrapText="1"/>
    </xf>
    <xf numFmtId="0" fontId="157" fillId="0" borderId="33" xfId="3" applyFont="1" applyBorder="1" applyAlignment="1">
      <alignment vertical="center" wrapText="1"/>
    </xf>
    <xf numFmtId="3" fontId="162" fillId="7" borderId="33" xfId="3" applyNumberFormat="1" applyFont="1" applyFill="1" applyBorder="1" applyAlignment="1">
      <alignment horizontal="left" vertical="center" wrapText="1" indent="1"/>
    </xf>
    <xf numFmtId="0" fontId="158" fillId="18" borderId="33" xfId="3" applyFont="1" applyFill="1" applyBorder="1" applyAlignment="1">
      <alignment vertical="center" wrapText="1"/>
    </xf>
    <xf numFmtId="0" fontId="158" fillId="0" borderId="33" xfId="3" applyFont="1" applyBorder="1" applyAlignment="1">
      <alignment vertical="center" wrapText="1"/>
    </xf>
    <xf numFmtId="3" fontId="69" fillId="0" borderId="33" xfId="3" applyNumberFormat="1" applyFont="1" applyBorder="1" applyAlignment="1">
      <alignment horizontal="center" vertical="center" wrapText="1"/>
    </xf>
    <xf numFmtId="3" fontId="4" fillId="9" borderId="33" xfId="3" applyNumberFormat="1" applyFill="1" applyBorder="1" applyAlignment="1">
      <alignment vertical="center" wrapText="1"/>
    </xf>
    <xf numFmtId="3" fontId="50" fillId="9" borderId="33" xfId="3" applyNumberFormat="1" applyFont="1" applyFill="1" applyBorder="1" applyAlignment="1">
      <alignment vertical="center" wrapText="1"/>
    </xf>
    <xf numFmtId="3" fontId="4" fillId="0" borderId="33" xfId="3" applyNumberFormat="1" applyBorder="1" applyAlignment="1">
      <alignment vertical="center" wrapText="1"/>
    </xf>
    <xf numFmtId="3" fontId="60" fillId="19" borderId="33" xfId="3" applyNumberFormat="1" applyFont="1" applyFill="1" applyBorder="1" applyAlignment="1">
      <alignment vertical="center" wrapText="1"/>
    </xf>
    <xf numFmtId="3" fontId="66" fillId="0" borderId="33" xfId="3" applyNumberFormat="1" applyFont="1" applyBorder="1" applyAlignment="1">
      <alignment horizontal="center" vertical="center"/>
    </xf>
    <xf numFmtId="3" fontId="163" fillId="0" borderId="33" xfId="3" applyNumberFormat="1" applyFont="1" applyBorder="1" applyAlignment="1">
      <alignment horizontal="center" vertical="center"/>
    </xf>
    <xf numFmtId="3" fontId="158" fillId="0" borderId="22" xfId="3" applyNumberFormat="1" applyFont="1" applyBorder="1" applyAlignment="1">
      <alignment horizontal="center" vertical="center" wrapText="1"/>
    </xf>
    <xf numFmtId="3" fontId="158" fillId="0" borderId="33" xfId="3" applyNumberFormat="1" applyFont="1" applyBorder="1" applyAlignment="1">
      <alignment horizontal="center" vertical="center" wrapText="1"/>
    </xf>
    <xf numFmtId="3" fontId="158" fillId="18" borderId="22" xfId="3" applyNumberFormat="1" applyFont="1" applyFill="1" applyBorder="1" applyAlignment="1">
      <alignment horizontal="center" vertical="center" wrapText="1"/>
    </xf>
    <xf numFmtId="3" fontId="157" fillId="18" borderId="33" xfId="3" applyNumberFormat="1" applyFont="1" applyFill="1" applyBorder="1" applyAlignment="1">
      <alignment vertical="center" wrapText="1"/>
    </xf>
    <xf numFmtId="0" fontId="158" fillId="0" borderId="33" xfId="3" applyFont="1" applyBorder="1" applyAlignment="1">
      <alignment horizontal="center" vertical="center" wrapText="1"/>
    </xf>
    <xf numFmtId="0" fontId="158" fillId="18" borderId="33" xfId="3" applyFont="1" applyFill="1" applyBorder="1" applyAlignment="1">
      <alignment horizontal="center" vertical="center" wrapText="1"/>
    </xf>
    <xf numFmtId="0" fontId="157" fillId="18" borderId="33" xfId="3" applyFont="1" applyFill="1" applyBorder="1" applyAlignment="1">
      <alignment vertical="center" wrapText="1"/>
    </xf>
    <xf numFmtId="0" fontId="14" fillId="0" borderId="0" xfId="3" applyFont="1" applyAlignment="1">
      <alignment vertical="center" wrapText="1"/>
    </xf>
    <xf numFmtId="0" fontId="14" fillId="0" borderId="9" xfId="3" applyFont="1" applyBorder="1" applyAlignment="1">
      <alignment vertical="center"/>
    </xf>
    <xf numFmtId="3" fontId="80" fillId="7" borderId="9" xfId="3" applyNumberFormat="1" applyFont="1" applyFill="1" applyBorder="1" applyAlignment="1">
      <alignment vertical="center" wrapText="1"/>
    </xf>
    <xf numFmtId="0" fontId="7" fillId="7" borderId="9" xfId="3" applyFont="1" applyFill="1" applyBorder="1" applyAlignment="1">
      <alignment vertical="center" wrapText="1"/>
    </xf>
    <xf numFmtId="0" fontId="7" fillId="7" borderId="0" xfId="3" applyFont="1" applyFill="1" applyAlignment="1">
      <alignment vertical="center" wrapText="1"/>
    </xf>
    <xf numFmtId="0" fontId="62" fillId="7" borderId="9" xfId="3" applyFont="1" applyFill="1" applyBorder="1" applyAlignment="1">
      <alignment vertical="center" wrapText="1"/>
    </xf>
    <xf numFmtId="0" fontId="166" fillId="7" borderId="9" xfId="3" applyFont="1" applyFill="1" applyBorder="1" applyAlignment="1">
      <alignment vertical="center" wrapText="1"/>
    </xf>
    <xf numFmtId="9" fontId="80" fillId="0" borderId="9" xfId="15" applyFont="1" applyBorder="1" applyAlignment="1">
      <alignment vertical="center"/>
    </xf>
    <xf numFmtId="3" fontId="4" fillId="16" borderId="32" xfId="3" applyNumberFormat="1" applyFill="1" applyBorder="1" applyAlignment="1">
      <alignment horizontal="center" vertical="center" wrapText="1"/>
    </xf>
    <xf numFmtId="3" fontId="4" fillId="16" borderId="33" xfId="3" applyNumberFormat="1" applyFill="1" applyBorder="1" applyAlignment="1">
      <alignment vertical="center" wrapText="1"/>
    </xf>
    <xf numFmtId="3" fontId="11" fillId="16" borderId="33" xfId="3" applyNumberFormat="1" applyFont="1" applyFill="1" applyBorder="1" applyAlignment="1">
      <alignment horizontal="center" vertical="center"/>
    </xf>
    <xf numFmtId="3" fontId="11" fillId="16" borderId="34" xfId="3" applyNumberFormat="1" applyFont="1" applyFill="1" applyBorder="1" applyAlignment="1">
      <alignment horizontal="center" vertical="center"/>
    </xf>
    <xf numFmtId="3" fontId="4" fillId="0" borderId="32" xfId="3" applyNumberFormat="1" applyBorder="1" applyAlignment="1">
      <alignment horizontal="center" vertical="center"/>
    </xf>
    <xf numFmtId="3" fontId="35" fillId="0" borderId="33" xfId="3" applyNumberFormat="1" applyFont="1" applyBorder="1" applyAlignment="1">
      <alignment horizontal="left" vertical="center" wrapText="1" indent="2"/>
    </xf>
    <xf numFmtId="3" fontId="4" fillId="0" borderId="33" xfId="3" applyNumberFormat="1" applyBorder="1" applyAlignment="1">
      <alignment horizontal="center" vertical="center" wrapText="1"/>
    </xf>
    <xf numFmtId="3" fontId="4" fillId="0" borderId="34" xfId="3" applyNumberFormat="1" applyBorder="1" applyAlignment="1">
      <alignment horizontal="center" vertical="center" wrapText="1"/>
    </xf>
    <xf numFmtId="3" fontId="35" fillId="8" borderId="20" xfId="3" applyNumberFormat="1" applyFont="1" applyFill="1" applyBorder="1" applyAlignment="1">
      <alignment vertical="center" wrapText="1"/>
    </xf>
    <xf numFmtId="3" fontId="4" fillId="16" borderId="32" xfId="3" applyNumberFormat="1" applyFill="1" applyBorder="1" applyAlignment="1">
      <alignment horizontal="center" vertical="center"/>
    </xf>
    <xf numFmtId="3" fontId="11" fillId="16" borderId="33" xfId="3" applyNumberFormat="1" applyFont="1" applyFill="1" applyBorder="1" applyAlignment="1">
      <alignment horizontal="center" vertical="center" wrapText="1"/>
    </xf>
    <xf numFmtId="3" fontId="11" fillId="16" borderId="34" xfId="3" applyNumberFormat="1" applyFont="1" applyFill="1" applyBorder="1" applyAlignment="1">
      <alignment horizontal="center" vertical="center" wrapText="1"/>
    </xf>
    <xf numFmtId="3" fontId="35" fillId="0" borderId="35" xfId="3" applyNumberFormat="1" applyFont="1" applyBorder="1" applyAlignment="1">
      <alignment horizontal="left" vertical="center" wrapText="1" indent="2"/>
    </xf>
    <xf numFmtId="3" fontId="4" fillId="17" borderId="34" xfId="3" applyNumberFormat="1" applyFill="1" applyBorder="1" applyAlignment="1">
      <alignment horizontal="center" vertical="center" wrapText="1"/>
    </xf>
    <xf numFmtId="3" fontId="11" fillId="0" borderId="32" xfId="3" applyNumberFormat="1" applyFont="1" applyBorder="1" applyAlignment="1">
      <alignment horizontal="center" vertical="center"/>
    </xf>
    <xf numFmtId="3" fontId="11" fillId="0" borderId="33" xfId="3" applyNumberFormat="1" applyFont="1" applyBorder="1" applyAlignment="1">
      <alignment vertical="center" wrapText="1"/>
    </xf>
    <xf numFmtId="3" fontId="4" fillId="8" borderId="20" xfId="3" applyNumberFormat="1" applyFill="1" applyBorder="1" applyAlignment="1">
      <alignment vertical="center"/>
    </xf>
    <xf numFmtId="3" fontId="4" fillId="8" borderId="21" xfId="3" applyNumberFormat="1" applyFill="1" applyBorder="1" applyAlignment="1">
      <alignment vertical="center"/>
    </xf>
    <xf numFmtId="3" fontId="4" fillId="8" borderId="33" xfId="3" applyNumberFormat="1" applyFill="1" applyBorder="1" applyAlignment="1">
      <alignment vertical="center"/>
    </xf>
    <xf numFmtId="3" fontId="11" fillId="0" borderId="34" xfId="3" applyNumberFormat="1" applyFont="1" applyBorder="1" applyAlignment="1">
      <alignment horizontal="center" vertical="center"/>
    </xf>
    <xf numFmtId="3" fontId="4" fillId="8" borderId="20" xfId="3" applyNumberFormat="1" applyFill="1" applyBorder="1" applyAlignment="1">
      <alignment vertical="center" wrapText="1"/>
    </xf>
    <xf numFmtId="3" fontId="11" fillId="8" borderId="20" xfId="3" applyNumberFormat="1" applyFont="1" applyFill="1" applyBorder="1" applyAlignment="1">
      <alignment vertical="center" wrapText="1"/>
    </xf>
    <xf numFmtId="3" fontId="11" fillId="8" borderId="21" xfId="3" applyNumberFormat="1" applyFont="1" applyFill="1" applyBorder="1" applyAlignment="1">
      <alignment vertical="center" wrapText="1"/>
    </xf>
    <xf numFmtId="3" fontId="11" fillId="8" borderId="21" xfId="3" applyNumberFormat="1" applyFont="1" applyFill="1" applyBorder="1" applyAlignment="1">
      <alignment horizontal="center" vertical="center" wrapText="1"/>
    </xf>
    <xf numFmtId="3" fontId="4" fillId="8" borderId="20" xfId="3" applyNumberFormat="1" applyFill="1" applyBorder="1" applyAlignment="1">
      <alignment horizontal="center" vertical="center" wrapText="1"/>
    </xf>
    <xf numFmtId="3" fontId="11" fillId="16" borderId="21" xfId="3" applyNumberFormat="1" applyFont="1" applyFill="1" applyBorder="1" applyAlignment="1">
      <alignment horizontal="center" vertical="center" wrapText="1"/>
    </xf>
    <xf numFmtId="3" fontId="62" fillId="0" borderId="33" xfId="3" applyNumberFormat="1" applyFont="1" applyBorder="1" applyAlignment="1">
      <alignment horizontal="left" vertical="center" wrapText="1" indent="2"/>
    </xf>
    <xf numFmtId="3" fontId="4" fillId="0" borderId="21" xfId="3" applyNumberFormat="1" applyBorder="1" applyAlignment="1">
      <alignment horizontal="center" vertical="center" wrapText="1"/>
    </xf>
    <xf numFmtId="3" fontId="35" fillId="0" borderId="33" xfId="3" applyNumberFormat="1" applyFont="1" applyBorder="1" applyAlignment="1">
      <alignment horizontal="left" vertical="center" wrapText="1" indent="4"/>
    </xf>
    <xf numFmtId="3" fontId="4" fillId="8" borderId="21" xfId="3" applyNumberFormat="1" applyFill="1" applyBorder="1" applyAlignment="1">
      <alignment vertical="center" wrapText="1"/>
    </xf>
    <xf numFmtId="3" fontId="4" fillId="10" borderId="34" xfId="3" applyNumberFormat="1" applyFill="1" applyBorder="1" applyAlignment="1">
      <alignment horizontal="center" vertical="center" wrapText="1"/>
    </xf>
    <xf numFmtId="3" fontId="4" fillId="17" borderId="20" xfId="3" applyNumberFormat="1" applyFill="1" applyBorder="1" applyAlignment="1">
      <alignment vertical="center" wrapText="1"/>
    </xf>
    <xf numFmtId="3" fontId="11" fillId="10" borderId="21" xfId="3" applyNumberFormat="1" applyFont="1" applyFill="1" applyBorder="1" applyAlignment="1">
      <alignment horizontal="center" vertical="center" wrapText="1"/>
    </xf>
    <xf numFmtId="3" fontId="11" fillId="10" borderId="34" xfId="3" quotePrefix="1" applyNumberFormat="1" applyFont="1" applyFill="1" applyBorder="1" applyAlignment="1">
      <alignment horizontal="center" vertical="center" wrapText="1"/>
    </xf>
    <xf numFmtId="3" fontId="4" fillId="8" borderId="21" xfId="3" applyNumberFormat="1" applyFill="1" applyBorder="1" applyAlignment="1">
      <alignment horizontal="center" vertical="center"/>
    </xf>
    <xf numFmtId="3" fontId="35" fillId="8" borderId="21" xfId="3" applyNumberFormat="1" applyFont="1" applyFill="1" applyBorder="1" applyAlignment="1">
      <alignment horizontal="center" vertical="center" wrapText="1"/>
    </xf>
    <xf numFmtId="3" fontId="35" fillId="8" borderId="33" xfId="3" applyNumberFormat="1" applyFont="1" applyFill="1" applyBorder="1" applyAlignment="1">
      <alignment horizontal="center" vertical="center" wrapText="1"/>
    </xf>
    <xf numFmtId="3" fontId="11" fillId="16" borderId="20" xfId="3" applyNumberFormat="1" applyFont="1" applyFill="1" applyBorder="1" applyAlignment="1">
      <alignment horizontal="center" vertical="center" wrapText="1"/>
    </xf>
    <xf numFmtId="3" fontId="4" fillId="0" borderId="20" xfId="3" applyNumberFormat="1" applyBorder="1" applyAlignment="1">
      <alignment horizontal="center" vertical="center" wrapText="1"/>
    </xf>
    <xf numFmtId="3" fontId="4" fillId="0" borderId="20" xfId="3" applyNumberFormat="1" applyBorder="1" applyAlignment="1">
      <alignment horizontal="center" vertical="center"/>
    </xf>
    <xf numFmtId="3" fontId="4" fillId="0" borderId="21" xfId="3" applyNumberFormat="1" applyBorder="1" applyAlignment="1">
      <alignment horizontal="center" vertical="center"/>
    </xf>
    <xf numFmtId="3" fontId="4" fillId="10" borderId="20" xfId="3" applyNumberFormat="1" applyFill="1" applyBorder="1" applyAlignment="1">
      <alignment horizontal="center" vertical="center" wrapText="1"/>
    </xf>
    <xf numFmtId="3" fontId="11" fillId="16" borderId="20" xfId="3" applyNumberFormat="1" applyFont="1" applyFill="1" applyBorder="1" applyAlignment="1">
      <alignment horizontal="center" vertical="top" wrapText="1"/>
    </xf>
    <xf numFmtId="3" fontId="11" fillId="16" borderId="20" xfId="3" quotePrefix="1" applyNumberFormat="1" applyFont="1" applyFill="1" applyBorder="1" applyAlignment="1">
      <alignment horizontal="center" vertical="center" wrapText="1"/>
    </xf>
    <xf numFmtId="3" fontId="7" fillId="10" borderId="20" xfId="3" applyNumberFormat="1" applyFont="1" applyFill="1" applyBorder="1" applyAlignment="1">
      <alignment horizontal="center" vertical="center" wrapText="1"/>
    </xf>
    <xf numFmtId="3" fontId="7" fillId="10" borderId="21" xfId="3" applyNumberFormat="1" applyFont="1" applyFill="1" applyBorder="1" applyAlignment="1">
      <alignment horizontal="center" vertical="center" wrapText="1"/>
    </xf>
    <xf numFmtId="3" fontId="11" fillId="10" borderId="20" xfId="3" applyNumberFormat="1" applyFont="1" applyFill="1" applyBorder="1" applyAlignment="1">
      <alignment horizontal="center" vertical="center" wrapText="1"/>
    </xf>
    <xf numFmtId="9" fontId="4" fillId="0" borderId="22" xfId="15" applyFont="1" applyBorder="1" applyAlignment="1">
      <alignment horizontal="center" vertical="center"/>
    </xf>
    <xf numFmtId="0" fontId="26" fillId="0" borderId="9" xfId="3" applyFont="1" applyBorder="1" applyAlignment="1">
      <alignment horizontal="center" vertical="center" wrapText="1"/>
    </xf>
    <xf numFmtId="0" fontId="161" fillId="0" borderId="9" xfId="3" applyFont="1" applyBorder="1" applyAlignment="1">
      <alignment vertical="center" wrapText="1"/>
    </xf>
    <xf numFmtId="3" fontId="80" fillId="0" borderId="9" xfId="3" quotePrefix="1" applyNumberFormat="1" applyFont="1" applyBorder="1"/>
    <xf numFmtId="3" fontId="57" fillId="0" borderId="0" xfId="3" applyNumberFormat="1" applyFont="1"/>
    <xf numFmtId="3" fontId="78" fillId="0" borderId="21" xfId="3" applyNumberFormat="1" applyFont="1" applyBorder="1" applyAlignment="1">
      <alignment horizontal="center" vertical="center"/>
    </xf>
    <xf numFmtId="3" fontId="78" fillId="0" borderId="22" xfId="3" applyNumberFormat="1" applyFont="1" applyBorder="1" applyAlignment="1">
      <alignment horizontal="center" vertical="center"/>
    </xf>
    <xf numFmtId="3" fontId="69" fillId="0" borderId="28" xfId="3" applyNumberFormat="1" applyFont="1" applyBorder="1" applyAlignment="1">
      <alignment vertical="center"/>
    </xf>
    <xf numFmtId="3" fontId="69" fillId="0" borderId="0" xfId="3" applyNumberFormat="1" applyFont="1" applyAlignment="1">
      <alignment vertical="center" wrapText="1"/>
    </xf>
    <xf numFmtId="3" fontId="69" fillId="0" borderId="16" xfId="3" applyNumberFormat="1" applyFont="1" applyBorder="1" applyAlignment="1">
      <alignment vertical="center" wrapText="1"/>
    </xf>
    <xf numFmtId="3" fontId="69" fillId="10" borderId="28" xfId="3" applyNumberFormat="1" applyFont="1" applyFill="1" applyBorder="1" applyAlignment="1">
      <alignment vertical="center" wrapText="1"/>
    </xf>
    <xf numFmtId="3" fontId="69" fillId="0" borderId="24" xfId="3" applyNumberFormat="1" applyFont="1" applyBorder="1" applyAlignment="1">
      <alignment vertical="center"/>
    </xf>
    <xf numFmtId="3" fontId="69" fillId="0" borderId="38" xfId="3" applyNumberFormat="1" applyFont="1" applyBorder="1" applyAlignment="1">
      <alignment vertical="center"/>
    </xf>
    <xf numFmtId="3" fontId="69" fillId="0" borderId="26" xfId="3" applyNumberFormat="1" applyFont="1" applyBorder="1" applyAlignment="1">
      <alignment vertical="center" wrapText="1"/>
    </xf>
    <xf numFmtId="3" fontId="69" fillId="0" borderId="22" xfId="3" applyNumberFormat="1" applyFont="1" applyBorder="1" applyAlignment="1">
      <alignment vertical="center" wrapText="1"/>
    </xf>
    <xf numFmtId="3" fontId="69" fillId="10" borderId="0" xfId="3" applyNumberFormat="1" applyFont="1" applyFill="1" applyAlignment="1">
      <alignment vertical="top" wrapText="1"/>
    </xf>
    <xf numFmtId="3" fontId="75" fillId="0" borderId="29" xfId="3" applyNumberFormat="1" applyFont="1" applyBorder="1" applyAlignment="1">
      <alignment horizontal="center" vertical="center" wrapText="1"/>
    </xf>
    <xf numFmtId="3" fontId="69" fillId="10" borderId="0" xfId="3" applyNumberFormat="1" applyFont="1" applyFill="1" applyAlignment="1">
      <alignment vertical="center" wrapText="1"/>
    </xf>
    <xf numFmtId="3" fontId="69" fillId="10" borderId="16" xfId="3" applyNumberFormat="1" applyFont="1" applyFill="1" applyBorder="1" applyAlignment="1">
      <alignment vertical="center" wrapText="1"/>
    </xf>
    <xf numFmtId="3" fontId="69" fillId="0" borderId="25" xfId="3" applyNumberFormat="1" applyFont="1" applyBorder="1" applyAlignment="1">
      <alignment horizontal="center" vertical="center" wrapText="1"/>
    </xf>
    <xf numFmtId="3" fontId="69" fillId="0" borderId="33" xfId="3" applyNumberFormat="1" applyFont="1" applyBorder="1" applyAlignment="1">
      <alignment vertical="center" wrapText="1"/>
    </xf>
    <xf numFmtId="3" fontId="69" fillId="8" borderId="33" xfId="3" applyNumberFormat="1" applyFont="1" applyFill="1" applyBorder="1" applyAlignment="1">
      <alignment vertical="center" wrapText="1"/>
    </xf>
    <xf numFmtId="3" fontId="78" fillId="8" borderId="33" xfId="3" applyNumberFormat="1" applyFont="1" applyFill="1" applyBorder="1" applyAlignment="1">
      <alignment vertical="center"/>
    </xf>
    <xf numFmtId="3" fontId="84" fillId="0" borderId="33" xfId="3" applyNumberFormat="1" applyFont="1" applyBorder="1" applyAlignment="1">
      <alignment horizontal="left" vertical="center" wrapText="1" indent="1"/>
    </xf>
    <xf numFmtId="3" fontId="78" fillId="0" borderId="33" xfId="3" applyNumberFormat="1" applyFont="1" applyBorder="1" applyAlignment="1">
      <alignment horizontal="center" vertical="center" wrapText="1"/>
    </xf>
    <xf numFmtId="3" fontId="78" fillId="0" borderId="33" xfId="3" applyNumberFormat="1" applyFont="1" applyBorder="1" applyAlignment="1">
      <alignment vertical="center"/>
    </xf>
    <xf numFmtId="3" fontId="167" fillId="0" borderId="9" xfId="3" applyNumberFormat="1" applyFont="1" applyBorder="1" applyAlignment="1">
      <alignment horizontal="center" vertical="center" wrapText="1"/>
    </xf>
    <xf numFmtId="3" fontId="167" fillId="0" borderId="13" xfId="3" applyNumberFormat="1" applyFont="1" applyBorder="1" applyAlignment="1">
      <alignment horizontal="center" vertical="center" wrapText="1"/>
    </xf>
    <xf numFmtId="3" fontId="167" fillId="20" borderId="9" xfId="3" applyNumberFormat="1" applyFont="1" applyFill="1" applyBorder="1" applyAlignment="1">
      <alignment horizontal="center" vertical="center" wrapText="1"/>
    </xf>
    <xf numFmtId="3" fontId="50" fillId="0" borderId="9" xfId="3" applyNumberFormat="1" applyFont="1" applyBorder="1" applyAlignment="1">
      <alignment horizontal="center" vertical="center" wrapText="1"/>
    </xf>
    <xf numFmtId="3" fontId="167" fillId="0" borderId="10" xfId="3" applyNumberFormat="1" applyFont="1" applyBorder="1" applyAlignment="1">
      <alignment horizontal="center" vertical="center" wrapText="1"/>
    </xf>
    <xf numFmtId="3" fontId="167" fillId="0" borderId="1" xfId="3" applyNumberFormat="1" applyFont="1" applyBorder="1" applyAlignment="1">
      <alignment horizontal="center" vertical="center" wrapText="1"/>
    </xf>
    <xf numFmtId="3" fontId="47" fillId="0" borderId="9" xfId="8" applyFont="1" applyFill="1" applyAlignment="1">
      <alignment horizontal="center" vertical="center"/>
      <protection locked="0"/>
    </xf>
    <xf numFmtId="3" fontId="47" fillId="20" borderId="9" xfId="8" applyFont="1" applyFill="1" applyAlignment="1">
      <alignment horizontal="center" vertical="center"/>
      <protection locked="0"/>
    </xf>
    <xf numFmtId="3" fontId="47" fillId="20" borderId="12" xfId="8" applyFont="1" applyFill="1" applyBorder="1" applyAlignment="1">
      <alignment horizontal="center" vertical="center"/>
      <protection locked="0"/>
    </xf>
    <xf numFmtId="3" fontId="47" fillId="0" borderId="12" xfId="8" applyFont="1" applyFill="1" applyBorder="1" applyAlignment="1">
      <alignment horizontal="center" vertical="center"/>
      <protection locked="0"/>
    </xf>
    <xf numFmtId="3" fontId="168" fillId="20" borderId="9" xfId="8" applyFont="1" applyFill="1" applyAlignment="1">
      <alignment horizontal="center" vertical="center"/>
      <protection locked="0"/>
    </xf>
    <xf numFmtId="3" fontId="168" fillId="20" borderId="12" xfId="8" applyFont="1" applyFill="1" applyBorder="1" applyAlignment="1">
      <alignment horizontal="center" vertical="center"/>
      <protection locked="0"/>
    </xf>
    <xf numFmtId="3" fontId="80" fillId="0" borderId="9" xfId="3" applyNumberFormat="1" applyFont="1" applyBorder="1" applyAlignment="1">
      <alignment horizontal="center" vertical="center"/>
    </xf>
    <xf numFmtId="0" fontId="6" fillId="5" borderId="9" xfId="5" applyFont="1" applyFill="1" applyBorder="1" applyAlignment="1">
      <alignment horizontal="left" vertical="top"/>
    </xf>
    <xf numFmtId="0" fontId="6" fillId="0" borderId="9" xfId="5" applyFont="1" applyBorder="1" applyAlignment="1">
      <alignment horizontal="left" vertical="top"/>
    </xf>
    <xf numFmtId="0" fontId="6" fillId="0" borderId="9" xfId="15" applyNumberFormat="1" applyFont="1" applyFill="1" applyBorder="1" applyAlignment="1" applyProtection="1">
      <alignment horizontal="center" vertical="center" wrapText="1"/>
      <protection locked="0"/>
    </xf>
    <xf numFmtId="4" fontId="6" fillId="0" borderId="9" xfId="15" applyNumberFormat="1" applyFont="1" applyFill="1" applyBorder="1" applyAlignment="1" applyProtection="1">
      <alignment horizontal="center" vertical="center" wrapText="1"/>
      <protection locked="0"/>
    </xf>
    <xf numFmtId="9" fontId="6" fillId="0" borderId="9" xfId="15" applyFont="1" applyFill="1" applyBorder="1" applyAlignment="1" applyProtection="1">
      <alignment horizontal="center" vertical="center" wrapText="1"/>
      <protection locked="0"/>
    </xf>
    <xf numFmtId="0" fontId="3" fillId="0" borderId="1" xfId="2" applyBorder="1"/>
    <xf numFmtId="0" fontId="3" fillId="0" borderId="2" xfId="2" applyBorder="1"/>
    <xf numFmtId="0" fontId="3" fillId="0" borderId="3" xfId="2" applyBorder="1"/>
    <xf numFmtId="0" fontId="3" fillId="0" borderId="4" xfId="2" applyBorder="1" applyAlignment="1">
      <alignment horizontal="left" vertical="center"/>
    </xf>
    <xf numFmtId="0" fontId="3" fillId="0" borderId="0" xfId="2" applyBorder="1" applyAlignment="1">
      <alignment horizontal="left" vertical="center"/>
    </xf>
    <xf numFmtId="0" fontId="3" fillId="0" borderId="5" xfId="2" applyBorder="1" applyAlignment="1">
      <alignment horizontal="left" vertical="center"/>
    </xf>
    <xf numFmtId="0" fontId="3" fillId="0" borderId="6" xfId="2" applyBorder="1" applyAlignment="1">
      <alignment horizontal="left" vertical="center"/>
    </xf>
    <xf numFmtId="0" fontId="3" fillId="0" borderId="7" xfId="2" applyBorder="1" applyAlignment="1">
      <alignment horizontal="left" vertical="center"/>
    </xf>
    <xf numFmtId="0" fontId="3" fillId="0" borderId="8" xfId="2" applyBorder="1" applyAlignment="1">
      <alignment horizontal="left" vertical="center"/>
    </xf>
    <xf numFmtId="0" fontId="3" fillId="0" borderId="1" xfId="2" applyBorder="1" applyAlignment="1"/>
    <xf numFmtId="0" fontId="3" fillId="0" borderId="2" xfId="2" applyBorder="1" applyAlignment="1"/>
    <xf numFmtId="0" fontId="3" fillId="0" borderId="3" xfId="2" applyBorder="1" applyAlignment="1"/>
    <xf numFmtId="0" fontId="3" fillId="0" borderId="6" xfId="2" applyFill="1" applyBorder="1" applyAlignment="1">
      <alignment horizontal="left" vertical="center"/>
    </xf>
    <xf numFmtId="0" fontId="3" fillId="0" borderId="7" xfId="2" applyFill="1" applyBorder="1" applyAlignment="1">
      <alignment horizontal="left" vertical="center"/>
    </xf>
    <xf numFmtId="0" fontId="3" fillId="0" borderId="8" xfId="2" applyFill="1" applyBorder="1" applyAlignment="1">
      <alignment horizontal="left" vertical="center"/>
    </xf>
    <xf numFmtId="0" fontId="3" fillId="0" borderId="10" xfId="2" applyBorder="1"/>
    <xf numFmtId="0" fontId="3" fillId="0" borderId="11" xfId="2" applyBorder="1"/>
    <xf numFmtId="0" fontId="3" fillId="0" borderId="12" xfId="2" applyBorder="1"/>
    <xf numFmtId="0" fontId="2" fillId="0" borderId="4" xfId="1" applyBorder="1" applyAlignment="1">
      <alignment horizontal="left" vertical="center"/>
    </xf>
    <xf numFmtId="0" fontId="2" fillId="0" borderId="0" xfId="1" applyBorder="1" applyAlignment="1">
      <alignment horizontal="left" vertical="center"/>
    </xf>
    <xf numFmtId="0" fontId="2" fillId="0" borderId="5" xfId="1" applyBorder="1" applyAlignment="1">
      <alignment horizontal="left" vertical="center"/>
    </xf>
    <xf numFmtId="0" fontId="7" fillId="0" borderId="0" xfId="3" applyFont="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0" fontId="8" fillId="4" borderId="10" xfId="3" applyFont="1" applyFill="1" applyBorder="1" applyAlignment="1">
      <alignment horizontal="left" vertical="center" wrapText="1"/>
    </xf>
    <xf numFmtId="0" fontId="8" fillId="4" borderId="11"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15" fillId="3" borderId="10" xfId="3" applyFont="1" applyFill="1" applyBorder="1" applyAlignment="1">
      <alignment horizontal="left" vertical="center" wrapText="1"/>
    </xf>
    <xf numFmtId="0" fontId="15" fillId="3" borderId="11" xfId="3" applyFont="1" applyFill="1" applyBorder="1" applyAlignment="1">
      <alignment horizontal="left" vertical="center" wrapText="1"/>
    </xf>
    <xf numFmtId="0" fontId="15" fillId="3" borderId="12" xfId="3" applyFont="1" applyFill="1" applyBorder="1" applyAlignment="1">
      <alignment horizontal="left" vertical="center" wrapText="1"/>
    </xf>
    <xf numFmtId="0" fontId="11" fillId="3" borderId="10"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15" fillId="4" borderId="10" xfId="3" applyFont="1" applyFill="1" applyBorder="1" applyAlignment="1">
      <alignment horizontal="left" vertical="center" wrapText="1"/>
    </xf>
    <xf numFmtId="0" fontId="15" fillId="4" borderId="11" xfId="3" applyFont="1" applyFill="1" applyBorder="1" applyAlignment="1">
      <alignment horizontal="left" vertical="center" wrapText="1"/>
    </xf>
    <xf numFmtId="0" fontId="15" fillId="4" borderId="12" xfId="3" applyFont="1" applyFill="1" applyBorder="1" applyAlignment="1">
      <alignment horizontal="left" vertical="center" wrapText="1"/>
    </xf>
    <xf numFmtId="0" fontId="7" fillId="0" borderId="9" xfId="5" quotePrefix="1" applyFont="1" applyBorder="1" applyAlignment="1">
      <alignment horizontal="center" vertical="center"/>
    </xf>
    <xf numFmtId="3" fontId="7" fillId="0" borderId="9" xfId="8" applyFont="1" applyFill="1" applyAlignment="1">
      <alignment horizontal="center" vertical="center"/>
      <protection locked="0"/>
    </xf>
    <xf numFmtId="0" fontId="32" fillId="0" borderId="0" xfId="3" applyFont="1" applyAlignment="1">
      <alignment horizontal="justify" vertical="center" wrapText="1"/>
    </xf>
    <xf numFmtId="0" fontId="4" fillId="7" borderId="9" xfId="3" applyFill="1" applyBorder="1" applyAlignment="1">
      <alignment horizontal="center" vertical="center" wrapText="1"/>
    </xf>
    <xf numFmtId="0" fontId="4" fillId="0" borderId="9" xfId="3" applyBorder="1" applyAlignment="1">
      <alignment horizontal="center" vertical="center" wrapText="1"/>
    </xf>
    <xf numFmtId="0" fontId="11" fillId="0" borderId="0" xfId="3" applyFont="1" applyAlignment="1">
      <alignment horizontal="justify" vertical="center" wrapText="1"/>
    </xf>
    <xf numFmtId="0" fontId="4" fillId="0" borderId="0" xfId="3" applyAlignment="1">
      <alignment horizontal="justify" vertical="center" wrapText="1"/>
    </xf>
    <xf numFmtId="0" fontId="29" fillId="0" borderId="0" xfId="3" applyFont="1" applyAlignment="1">
      <alignment horizontal="justify" vertical="center" wrapText="1"/>
    </xf>
    <xf numFmtId="0" fontId="30" fillId="0" borderId="0" xfId="3" applyFont="1" applyAlignment="1">
      <alignment horizontal="justify" vertical="center" wrapText="1"/>
    </xf>
    <xf numFmtId="0" fontId="31" fillId="0" borderId="0" xfId="3" applyFont="1" applyAlignment="1">
      <alignment horizontal="justify" vertical="center" wrapText="1"/>
    </xf>
    <xf numFmtId="0" fontId="4" fillId="0" borderId="9" xfId="3" applyBorder="1" applyAlignment="1">
      <alignment horizontal="center" vertical="center"/>
    </xf>
    <xf numFmtId="0" fontId="4" fillId="0" borderId="10" xfId="3" applyBorder="1" applyAlignment="1">
      <alignment horizontal="center" vertical="center"/>
    </xf>
    <xf numFmtId="0" fontId="4" fillId="0" borderId="11" xfId="3" applyBorder="1" applyAlignment="1">
      <alignment horizontal="center" vertical="center"/>
    </xf>
    <xf numFmtId="0" fontId="4" fillId="0" borderId="12" xfId="3" applyBorder="1" applyAlignment="1">
      <alignment horizontal="center" vertical="center"/>
    </xf>
    <xf numFmtId="0" fontId="40" fillId="0" borderId="10" xfId="3" applyFont="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1" fillId="10" borderId="10" xfId="3" applyFont="1" applyFill="1" applyBorder="1" applyAlignment="1">
      <alignment horizontal="center" vertical="center" wrapText="1"/>
    </xf>
    <xf numFmtId="0" fontId="41" fillId="10" borderId="12" xfId="3" applyFont="1" applyFill="1" applyBorder="1" applyAlignment="1">
      <alignment horizontal="center" vertical="center" wrapText="1"/>
    </xf>
    <xf numFmtId="0" fontId="42" fillId="0" borderId="1" xfId="3" applyFont="1" applyBorder="1" applyAlignment="1">
      <alignment horizontal="center" vertical="center" wrapText="1"/>
    </xf>
    <xf numFmtId="0" fontId="43" fillId="0" borderId="15" xfId="3" applyFont="1" applyBorder="1" applyAlignment="1">
      <alignment horizontal="center" vertical="center" wrapText="1"/>
    </xf>
    <xf numFmtId="0" fontId="26" fillId="4" borderId="10" xfId="3" applyFont="1" applyFill="1" applyBorder="1" applyAlignment="1">
      <alignment horizontal="center" vertical="center"/>
    </xf>
    <xf numFmtId="0" fontId="26" fillId="4" borderId="11" xfId="3" applyFont="1" applyFill="1" applyBorder="1" applyAlignment="1">
      <alignment horizontal="center" vertical="center"/>
    </xf>
    <xf numFmtId="0" fontId="26" fillId="4" borderId="12" xfId="3" applyFont="1" applyFill="1" applyBorder="1" applyAlignment="1">
      <alignment horizontal="center" vertical="center"/>
    </xf>
    <xf numFmtId="0" fontId="26" fillId="4" borderId="10" xfId="3" applyFont="1" applyFill="1" applyBorder="1" applyAlignment="1">
      <alignment horizontal="center" vertical="center" wrapText="1"/>
    </xf>
    <xf numFmtId="0" fontId="26" fillId="4" borderId="11" xfId="3" applyFont="1" applyFill="1" applyBorder="1" applyAlignment="1">
      <alignment horizontal="center" vertical="center" wrapText="1"/>
    </xf>
    <xf numFmtId="0" fontId="26" fillId="4" borderId="12" xfId="3" applyFont="1" applyFill="1" applyBorder="1" applyAlignment="1">
      <alignment horizontal="center" vertical="center" wrapText="1"/>
    </xf>
    <xf numFmtId="0" fontId="49" fillId="4" borderId="10" xfId="3" applyFont="1" applyFill="1" applyBorder="1" applyAlignment="1">
      <alignment horizontal="center" vertical="center"/>
    </xf>
    <xf numFmtId="0" fontId="49" fillId="4" borderId="11" xfId="3" applyFont="1" applyFill="1" applyBorder="1" applyAlignment="1">
      <alignment horizontal="center" vertical="center"/>
    </xf>
    <xf numFmtId="0" fontId="49" fillId="4" borderId="12" xfId="3" applyFont="1" applyFill="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13" xfId="3" applyFont="1" applyBorder="1" applyAlignment="1">
      <alignment horizontal="left" vertical="center" wrapText="1"/>
    </xf>
    <xf numFmtId="0" fontId="6" fillId="0" borderId="14" xfId="3" applyFont="1" applyBorder="1" applyAlignment="1">
      <alignment horizontal="left" vertical="center" wrapText="1"/>
    </xf>
    <xf numFmtId="0" fontId="6" fillId="0" borderId="15" xfId="3" applyFont="1" applyBorder="1" applyAlignment="1">
      <alignment horizontal="left"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3" fontId="80" fillId="0" borderId="13" xfId="3" applyNumberFormat="1" applyFont="1" applyBorder="1" applyAlignment="1">
      <alignment horizontal="center" vertical="center"/>
    </xf>
    <xf numFmtId="3" fontId="80" fillId="0" borderId="15" xfId="3" applyNumberFormat="1" applyFont="1" applyBorder="1" applyAlignment="1">
      <alignment horizontal="center" vertical="center"/>
    </xf>
    <xf numFmtId="0" fontId="14" fillId="0" borderId="0" xfId="3" applyFont="1" applyAlignment="1">
      <alignment vertical="center" wrapText="1"/>
    </xf>
    <xf numFmtId="0" fontId="15" fillId="9" borderId="10" xfId="3" applyFont="1" applyFill="1" applyBorder="1" applyAlignment="1">
      <alignment horizontal="center" vertical="center" wrapText="1"/>
    </xf>
    <xf numFmtId="0" fontId="15" fillId="9" borderId="11" xfId="3" applyFont="1" applyFill="1" applyBorder="1" applyAlignment="1">
      <alignment horizontal="center" vertical="center" wrapText="1"/>
    </xf>
    <xf numFmtId="0" fontId="15" fillId="9" borderId="12" xfId="3" applyFont="1" applyFill="1" applyBorder="1" applyAlignment="1">
      <alignment horizontal="center" vertical="center" wrapText="1"/>
    </xf>
    <xf numFmtId="0" fontId="14" fillId="0" borderId="9" xfId="3" applyFont="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xf>
    <xf numFmtId="0" fontId="10" fillId="7" borderId="13" xfId="3" applyFont="1" applyFill="1" applyBorder="1" applyAlignment="1">
      <alignment horizontal="center" vertical="center" wrapText="1"/>
    </xf>
    <xf numFmtId="0" fontId="10" fillId="7" borderId="14"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3" xfId="3" applyFont="1" applyFill="1" applyBorder="1" applyAlignment="1">
      <alignment horizontal="center" vertical="center" wrapText="1"/>
    </xf>
    <xf numFmtId="0" fontId="10" fillId="7" borderId="6" xfId="3" applyFont="1" applyFill="1" applyBorder="1" applyAlignment="1">
      <alignment horizontal="center" vertical="center" wrapText="1"/>
    </xf>
    <xf numFmtId="0" fontId="10" fillId="7" borderId="8" xfId="3" applyFont="1" applyFill="1" applyBorder="1" applyAlignment="1">
      <alignment horizontal="center" vertical="center" wrapText="1"/>
    </xf>
    <xf numFmtId="0" fontId="10" fillId="7" borderId="2" xfId="3" applyFont="1" applyFill="1" applyBorder="1" applyAlignment="1">
      <alignment horizontal="center" vertical="center" wrapText="1"/>
    </xf>
    <xf numFmtId="0" fontId="10" fillId="7" borderId="7" xfId="3" applyFont="1" applyFill="1" applyBorder="1" applyAlignment="1">
      <alignment horizontal="center" vertical="center" wrapText="1"/>
    </xf>
    <xf numFmtId="0" fontId="10" fillId="7" borderId="5" xfId="3" applyFont="1" applyFill="1" applyBorder="1" applyAlignment="1">
      <alignment horizontal="center" vertical="center" wrapText="1"/>
    </xf>
    <xf numFmtId="0" fontId="11" fillId="14" borderId="10" xfId="3" applyFont="1" applyFill="1" applyBorder="1" applyAlignment="1">
      <alignment horizontal="center"/>
    </xf>
    <xf numFmtId="0" fontId="11" fillId="14" borderId="11" xfId="3" applyFont="1" applyFill="1" applyBorder="1" applyAlignment="1">
      <alignment horizontal="center"/>
    </xf>
    <xf numFmtId="0" fontId="11" fillId="14" borderId="12" xfId="3" applyFont="1" applyFill="1" applyBorder="1" applyAlignment="1">
      <alignment horizontal="center"/>
    </xf>
    <xf numFmtId="0" fontId="11" fillId="0" borderId="9" xfId="3" applyFont="1" applyBorder="1" applyAlignment="1">
      <alignment horizontal="center"/>
    </xf>
    <xf numFmtId="0" fontId="4" fillId="0" borderId="1" xfId="3" applyBorder="1" applyAlignment="1">
      <alignment horizontal="center"/>
    </xf>
    <xf numFmtId="0" fontId="4" fillId="0" borderId="3" xfId="3" applyBorder="1" applyAlignment="1">
      <alignment horizontal="center"/>
    </xf>
    <xf numFmtId="0" fontId="4" fillId="0" borderId="6" xfId="3" applyBorder="1" applyAlignment="1">
      <alignment horizontal="center"/>
    </xf>
    <xf numFmtId="0" fontId="4" fillId="0" borderId="8" xfId="3" applyBorder="1" applyAlignment="1">
      <alignment horizontal="center"/>
    </xf>
    <xf numFmtId="0" fontId="8" fillId="14" borderId="10" xfId="3" applyFont="1" applyFill="1" applyBorder="1" applyAlignment="1">
      <alignment horizontal="center"/>
    </xf>
    <xf numFmtId="0" fontId="8" fillId="14" borderId="11" xfId="3" applyFont="1" applyFill="1" applyBorder="1" applyAlignment="1">
      <alignment horizontal="center"/>
    </xf>
    <xf numFmtId="0" fontId="8" fillId="14" borderId="12" xfId="3" applyFont="1" applyFill="1" applyBorder="1" applyAlignment="1">
      <alignment horizontal="center"/>
    </xf>
    <xf numFmtId="0" fontId="8" fillId="14" borderId="10" xfId="3" applyFont="1" applyFill="1" applyBorder="1" applyAlignment="1">
      <alignment horizontal="center" vertical="center" wrapText="1"/>
    </xf>
    <xf numFmtId="0" fontId="8" fillId="14" borderId="11" xfId="3" applyFont="1" applyFill="1" applyBorder="1" applyAlignment="1">
      <alignment horizontal="center" vertical="center" wrapText="1"/>
    </xf>
    <xf numFmtId="0" fontId="8" fillId="14" borderId="12" xfId="3" applyFont="1" applyFill="1" applyBorder="1" applyAlignment="1">
      <alignment horizontal="center" vertical="center" wrapText="1"/>
    </xf>
    <xf numFmtId="0" fontId="11" fillId="14" borderId="10" xfId="3" applyFont="1" applyFill="1" applyBorder="1" applyAlignment="1">
      <alignment horizontal="center" vertical="center" wrapText="1"/>
    </xf>
    <xf numFmtId="0" fontId="11" fillId="14" borderId="11" xfId="3" applyFont="1" applyFill="1" applyBorder="1" applyAlignment="1">
      <alignment horizontal="center" vertical="center" wrapText="1"/>
    </xf>
    <xf numFmtId="0" fontId="11" fillId="14" borderId="12" xfId="3" applyFont="1" applyFill="1" applyBorder="1" applyAlignment="1">
      <alignment horizontal="center" vertical="center" wrapText="1"/>
    </xf>
    <xf numFmtId="0" fontId="53" fillId="0" borderId="0" xfId="3" applyFont="1" applyAlignment="1">
      <alignment horizontal="center" vertical="center" wrapText="1"/>
    </xf>
    <xf numFmtId="0" fontId="4" fillId="0" borderId="9" xfId="3" applyBorder="1" applyAlignment="1">
      <alignment horizontal="center"/>
    </xf>
    <xf numFmtId="0" fontId="57" fillId="0" borderId="9" xfId="3" applyFont="1" applyBorder="1" applyAlignment="1">
      <alignment horizontal="center" vertical="center" wrapText="1"/>
    </xf>
    <xf numFmtId="0" fontId="166" fillId="4" borderId="17" xfId="3" applyFont="1" applyFill="1" applyBorder="1" applyAlignment="1">
      <alignment vertical="center" wrapText="1"/>
    </xf>
    <xf numFmtId="0" fontId="7" fillId="7" borderId="9" xfId="3" applyFont="1" applyFill="1" applyBorder="1" applyAlignment="1">
      <alignment horizontal="center" vertical="center" wrapText="1"/>
    </xf>
    <xf numFmtId="0" fontId="7" fillId="7" borderId="10" xfId="3" applyFont="1" applyFill="1" applyBorder="1" applyAlignment="1">
      <alignment horizontal="center" vertical="center" wrapText="1"/>
    </xf>
    <xf numFmtId="0" fontId="7" fillId="7" borderId="11" xfId="3" applyFont="1" applyFill="1" applyBorder="1" applyAlignment="1">
      <alignment horizontal="center" vertical="center" wrapText="1"/>
    </xf>
    <xf numFmtId="0" fontId="7" fillId="7" borderId="12" xfId="3" applyFont="1" applyFill="1" applyBorder="1" applyAlignment="1">
      <alignment horizontal="center" vertical="center" wrapText="1"/>
    </xf>
    <xf numFmtId="0" fontId="14" fillId="15" borderId="10" xfId="3" applyFont="1" applyFill="1" applyBorder="1" applyAlignment="1">
      <alignment horizontal="left" vertical="center" wrapText="1"/>
    </xf>
    <xf numFmtId="0" fontId="14" fillId="15" borderId="11" xfId="3" applyFont="1" applyFill="1" applyBorder="1" applyAlignment="1">
      <alignment horizontal="left" vertical="center" wrapText="1"/>
    </xf>
    <xf numFmtId="0" fontId="14" fillId="15" borderId="12" xfId="3" applyFont="1" applyFill="1" applyBorder="1" applyAlignment="1">
      <alignment horizontal="left" vertical="center" wrapText="1"/>
    </xf>
    <xf numFmtId="0" fontId="7" fillId="4" borderId="17" xfId="3" applyFont="1" applyFill="1" applyBorder="1" applyAlignment="1">
      <alignment vertical="center" wrapText="1"/>
    </xf>
    <xf numFmtId="0" fontId="14" fillId="15" borderId="9" xfId="3" applyFont="1" applyFill="1" applyBorder="1" applyAlignment="1">
      <alignment vertical="center" wrapText="1"/>
    </xf>
    <xf numFmtId="0" fontId="14" fillId="7" borderId="9" xfId="3" applyFont="1" applyFill="1" applyBorder="1" applyAlignment="1">
      <alignment horizontal="center" vertical="center" wrapText="1"/>
    </xf>
    <xf numFmtId="0" fontId="7" fillId="7" borderId="9" xfId="3" applyFont="1" applyFill="1" applyBorder="1" applyAlignment="1">
      <alignment vertical="center" wrapText="1"/>
    </xf>
    <xf numFmtId="0" fontId="7" fillId="7" borderId="13" xfId="3" applyFont="1" applyFill="1" applyBorder="1" applyAlignment="1">
      <alignment vertical="center" wrapText="1"/>
    </xf>
    <xf numFmtId="0" fontId="7" fillId="7" borderId="15" xfId="3" applyFont="1" applyFill="1" applyBorder="1" applyAlignment="1">
      <alignment vertical="center" wrapText="1"/>
    </xf>
    <xf numFmtId="0" fontId="62" fillId="7" borderId="9" xfId="3" applyFont="1" applyFill="1" applyBorder="1" applyAlignment="1">
      <alignment vertical="center" wrapText="1"/>
    </xf>
    <xf numFmtId="3" fontId="80" fillId="7" borderId="13" xfId="3" applyNumberFormat="1" applyFont="1" applyFill="1" applyBorder="1" applyAlignment="1">
      <alignment vertical="center" wrapText="1"/>
    </xf>
    <xf numFmtId="3" fontId="80" fillId="7" borderId="15" xfId="3" applyNumberFormat="1" applyFont="1" applyFill="1" applyBorder="1" applyAlignment="1">
      <alignment vertical="center" wrapText="1"/>
    </xf>
    <xf numFmtId="0" fontId="4" fillId="4" borderId="10" xfId="3" applyFill="1" applyBorder="1" applyAlignment="1">
      <alignment horizontal="left"/>
    </xf>
    <xf numFmtId="0" fontId="4" fillId="4" borderId="11" xfId="3" applyFill="1" applyBorder="1" applyAlignment="1">
      <alignment horizontal="left"/>
    </xf>
    <xf numFmtId="0" fontId="4" fillId="4" borderId="12" xfId="3" applyFill="1" applyBorder="1" applyAlignment="1">
      <alignment horizontal="left"/>
    </xf>
    <xf numFmtId="0" fontId="7" fillId="4" borderId="17" xfId="3" applyFont="1" applyFill="1" applyBorder="1" applyAlignment="1">
      <alignment horizontal="center" vertical="center"/>
    </xf>
    <xf numFmtId="0" fontId="4" fillId="0" borderId="10" xfId="3" applyBorder="1" applyAlignment="1">
      <alignment horizontal="center" vertical="center" wrapText="1"/>
    </xf>
    <xf numFmtId="0" fontId="4" fillId="0" borderId="12" xfId="3" applyBorder="1" applyAlignment="1">
      <alignment horizontal="center" vertical="center" wrapText="1"/>
    </xf>
    <xf numFmtId="0" fontId="35" fillId="0" borderId="18" xfId="3" applyFont="1" applyBorder="1" applyAlignment="1">
      <alignment vertical="center"/>
    </xf>
    <xf numFmtId="0" fontId="35" fillId="0" borderId="19" xfId="3" applyFont="1" applyBorder="1" applyAlignment="1">
      <alignment vertical="center"/>
    </xf>
    <xf numFmtId="0" fontId="35" fillId="0" borderId="24" xfId="3" applyFont="1" applyBorder="1" applyAlignment="1">
      <alignment vertical="center"/>
    </xf>
    <xf numFmtId="0" fontId="35" fillId="0" borderId="25" xfId="3" applyFont="1" applyBorder="1" applyAlignment="1">
      <alignment vertical="center"/>
    </xf>
    <xf numFmtId="0" fontId="35" fillId="0" borderId="28" xfId="3" applyFont="1" applyBorder="1" applyAlignment="1">
      <alignment vertical="center"/>
    </xf>
    <xf numFmtId="0" fontId="35" fillId="0" borderId="16" xfId="3" applyFont="1" applyBorder="1" applyAlignment="1">
      <alignment vertical="center"/>
    </xf>
    <xf numFmtId="0" fontId="4" fillId="0" borderId="20" xfId="3" applyBorder="1" applyAlignment="1">
      <alignment horizontal="center" vertical="center" wrapText="1"/>
    </xf>
    <xf numFmtId="0" fontId="4" fillId="0" borderId="26" xfId="3" applyBorder="1" applyAlignment="1">
      <alignment horizontal="center" vertical="center" wrapText="1"/>
    </xf>
    <xf numFmtId="0" fontId="4" fillId="0" borderId="22" xfId="3" applyBorder="1" applyAlignment="1">
      <alignment horizontal="center" vertical="center" wrapText="1"/>
    </xf>
    <xf numFmtId="0" fontId="4" fillId="0" borderId="27" xfId="3" applyBorder="1" applyAlignment="1">
      <alignment horizontal="center" vertical="center" wrapText="1"/>
    </xf>
    <xf numFmtId="0" fontId="4" fillId="0" borderId="30" xfId="3" applyBorder="1" applyAlignment="1">
      <alignment horizontal="center" vertical="center" wrapText="1"/>
    </xf>
    <xf numFmtId="3" fontId="11" fillId="14" borderId="20" xfId="3" applyNumberFormat="1" applyFont="1" applyFill="1" applyBorder="1" applyAlignment="1">
      <alignment horizontal="left" vertical="center"/>
    </xf>
    <xf numFmtId="3" fontId="11" fillId="14" borderId="26" xfId="3" applyNumberFormat="1" applyFont="1" applyFill="1" applyBorder="1" applyAlignment="1">
      <alignment horizontal="left" vertical="center"/>
    </xf>
    <xf numFmtId="3" fontId="11" fillId="14" borderId="31" xfId="3" applyNumberFormat="1" applyFont="1" applyFill="1" applyBorder="1" applyAlignment="1">
      <alignment horizontal="left" vertical="center"/>
    </xf>
    <xf numFmtId="3" fontId="4" fillId="0" borderId="20" xfId="3" applyNumberFormat="1" applyBorder="1" applyAlignment="1">
      <alignment horizontal="center" vertical="center" wrapText="1"/>
    </xf>
    <xf numFmtId="3" fontId="4" fillId="0" borderId="26" xfId="3" applyNumberFormat="1" applyBorder="1" applyAlignment="1">
      <alignment horizontal="center" vertical="center" wrapText="1"/>
    </xf>
    <xf numFmtId="3" fontId="4" fillId="0" borderId="22" xfId="3" applyNumberFormat="1" applyBorder="1" applyAlignment="1">
      <alignment horizontal="center" vertical="center" wrapText="1"/>
    </xf>
    <xf numFmtId="0" fontId="4" fillId="0" borderId="9" xfId="3" applyBorder="1" applyAlignment="1">
      <alignment horizontal="left" vertical="center" wrapText="1"/>
    </xf>
    <xf numFmtId="0" fontId="4" fillId="0" borderId="0" xfId="3" applyAlignment="1">
      <alignment horizontal="left"/>
    </xf>
    <xf numFmtId="0" fontId="4" fillId="16" borderId="9" xfId="3" applyFill="1" applyBorder="1" applyAlignment="1">
      <alignment horizontal="left"/>
    </xf>
    <xf numFmtId="2" fontId="4" fillId="0" borderId="9" xfId="3" applyNumberFormat="1" applyBorder="1" applyAlignment="1">
      <alignment horizontal="center" vertical="center"/>
    </xf>
    <xf numFmtId="0" fontId="69" fillId="0" borderId="20" xfId="3" applyFont="1" applyBorder="1" applyAlignment="1">
      <alignment horizontal="center" vertical="center" wrapText="1"/>
    </xf>
    <xf numFmtId="0" fontId="69" fillId="0" borderId="26" xfId="3" applyFont="1" applyBorder="1" applyAlignment="1">
      <alignment horizontal="center" vertical="center" wrapText="1"/>
    </xf>
    <xf numFmtId="0" fontId="69" fillId="0" borderId="31" xfId="3" applyFont="1" applyBorder="1" applyAlignment="1">
      <alignment horizontal="center" vertical="center" wrapText="1"/>
    </xf>
    <xf numFmtId="0" fontId="69" fillId="0" borderId="36" xfId="3" applyFont="1" applyBorder="1" applyAlignment="1">
      <alignment horizontal="center" vertical="center" wrapText="1"/>
    </xf>
    <xf numFmtId="0" fontId="69" fillId="0" borderId="37" xfId="3" applyFont="1" applyBorder="1" applyAlignment="1">
      <alignment horizontal="center" vertical="center" wrapText="1"/>
    </xf>
    <xf numFmtId="0" fontId="69" fillId="0" borderId="41" xfId="3" applyFont="1" applyBorder="1" applyAlignment="1">
      <alignment horizontal="center" vertical="center" wrapText="1"/>
    </xf>
    <xf numFmtId="0" fontId="69" fillId="0" borderId="24" xfId="3" applyFont="1" applyBorder="1" applyAlignment="1">
      <alignment horizontal="center" vertical="center" wrapText="1"/>
    </xf>
    <xf numFmtId="0" fontId="69" fillId="0" borderId="38" xfId="3" applyFont="1" applyBorder="1" applyAlignment="1">
      <alignment horizontal="center" vertical="center" wrapText="1"/>
    </xf>
    <xf numFmtId="0" fontId="69" fillId="0" borderId="39" xfId="3" applyFont="1" applyBorder="1" applyAlignment="1">
      <alignment horizontal="center" vertical="center" wrapText="1"/>
    </xf>
    <xf numFmtId="0" fontId="69" fillId="0" borderId="40" xfId="3" applyFont="1" applyBorder="1" applyAlignment="1">
      <alignment horizontal="center" vertical="center" wrapText="1"/>
    </xf>
    <xf numFmtId="0" fontId="69" fillId="0" borderId="29" xfId="3" applyFont="1" applyBorder="1" applyAlignment="1">
      <alignment horizontal="center" vertical="center" wrapText="1"/>
    </xf>
    <xf numFmtId="0" fontId="69" fillId="0" borderId="42" xfId="3" applyFont="1" applyBorder="1" applyAlignment="1">
      <alignment horizontal="center" vertical="center" wrapText="1"/>
    </xf>
    <xf numFmtId="0" fontId="57" fillId="0" borderId="35" xfId="3" applyFont="1" applyBorder="1"/>
    <xf numFmtId="0" fontId="57" fillId="0" borderId="0" xfId="3" applyFont="1"/>
    <xf numFmtId="0" fontId="69" fillId="0" borderId="25" xfId="3" applyFont="1" applyBorder="1" applyAlignment="1">
      <alignment horizontal="center" vertical="center" wrapText="1"/>
    </xf>
    <xf numFmtId="0" fontId="69" fillId="0" borderId="44" xfId="3" applyFont="1" applyBorder="1" applyAlignment="1">
      <alignment horizontal="center" vertical="center" wrapText="1"/>
    </xf>
    <xf numFmtId="0" fontId="69" fillId="0" borderId="33" xfId="3" applyFont="1" applyBorder="1" applyAlignment="1">
      <alignment horizontal="center" vertical="center" wrapText="1"/>
    </xf>
    <xf numFmtId="0" fontId="70" fillId="7" borderId="20" xfId="3" applyFont="1" applyFill="1" applyBorder="1" applyAlignment="1">
      <alignment horizontal="left" vertical="center" wrapText="1" indent="2"/>
    </xf>
    <xf numFmtId="0" fontId="70" fillId="7" borderId="22" xfId="3" applyFont="1" applyFill="1" applyBorder="1" applyAlignment="1">
      <alignment horizontal="left" vertical="center" wrapText="1" indent="2"/>
    </xf>
    <xf numFmtId="0" fontId="71" fillId="0" borderId="20" xfId="3" applyFont="1" applyBorder="1" applyAlignment="1">
      <alignment vertical="center" wrapText="1"/>
    </xf>
    <xf numFmtId="0" fontId="71" fillId="0" borderId="22" xfId="3" applyFont="1" applyBorder="1" applyAlignment="1">
      <alignment vertical="center" wrapText="1"/>
    </xf>
    <xf numFmtId="0" fontId="69" fillId="0" borderId="20" xfId="3" applyFont="1" applyBorder="1" applyAlignment="1">
      <alignment vertical="center" wrapText="1"/>
    </xf>
    <xf numFmtId="0" fontId="69" fillId="0" borderId="22" xfId="3" applyFont="1" applyBorder="1" applyAlignment="1">
      <alignment vertical="center" wrapText="1"/>
    </xf>
    <xf numFmtId="0" fontId="69" fillId="0" borderId="22" xfId="3" applyFont="1" applyBorder="1" applyAlignment="1">
      <alignment horizontal="center" vertical="center" wrapText="1"/>
    </xf>
    <xf numFmtId="0" fontId="78" fillId="0" borderId="20" xfId="3" applyFont="1" applyBorder="1" applyAlignment="1">
      <alignment horizontal="center" vertical="center" wrapText="1"/>
    </xf>
    <xf numFmtId="0" fontId="78" fillId="0" borderId="31" xfId="3" applyFont="1" applyBorder="1" applyAlignment="1">
      <alignment horizontal="center" vertical="center" wrapText="1"/>
    </xf>
    <xf numFmtId="0" fontId="78" fillId="0" borderId="29" xfId="3" applyFont="1" applyBorder="1" applyAlignment="1">
      <alignment horizontal="center" vertical="center" wrapText="1"/>
    </xf>
    <xf numFmtId="0" fontId="78" fillId="0" borderId="42" xfId="3" applyFont="1" applyBorder="1" applyAlignment="1">
      <alignment horizontal="center" vertical="center" wrapText="1"/>
    </xf>
    <xf numFmtId="0" fontId="69" fillId="0" borderId="32" xfId="3" applyFont="1" applyBorder="1" applyAlignment="1">
      <alignment horizontal="center" vertical="center" wrapText="1"/>
    </xf>
    <xf numFmtId="0" fontId="79" fillId="0" borderId="0" xfId="3" applyFont="1" applyAlignment="1">
      <alignment horizontal="justify" vertical="center" wrapText="1"/>
    </xf>
    <xf numFmtId="0" fontId="69" fillId="0" borderId="43" xfId="3" applyFont="1" applyBorder="1" applyAlignment="1">
      <alignment horizontal="center" vertical="center" wrapText="1"/>
    </xf>
    <xf numFmtId="0" fontId="78" fillId="0" borderId="26"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43" xfId="3" applyFont="1" applyFill="1" applyBorder="1" applyAlignment="1">
      <alignment horizontal="center" vertical="center" wrapText="1"/>
    </xf>
    <xf numFmtId="0" fontId="69" fillId="10" borderId="42" xfId="3" applyFont="1" applyFill="1" applyBorder="1" applyAlignment="1">
      <alignment horizontal="center" vertical="center" wrapText="1"/>
    </xf>
    <xf numFmtId="0" fontId="57" fillId="0" borderId="0" xfId="3" applyFont="1" applyAlignment="1">
      <alignment vertical="center" wrapText="1"/>
    </xf>
    <xf numFmtId="0" fontId="57" fillId="0" borderId="16" xfId="3" applyFont="1" applyBorder="1" applyAlignment="1">
      <alignment vertical="center" wrapText="1"/>
    </xf>
    <xf numFmtId="3" fontId="165" fillId="10" borderId="20" xfId="3" applyNumberFormat="1" applyFont="1" applyFill="1" applyBorder="1" applyAlignment="1">
      <alignment horizontal="center" vertical="center"/>
    </xf>
    <xf numFmtId="3" fontId="165" fillId="10" borderId="22" xfId="3" applyNumberFormat="1" applyFont="1" applyFill="1" applyBorder="1" applyAlignment="1">
      <alignment horizontal="center" vertical="center"/>
    </xf>
    <xf numFmtId="0" fontId="69" fillId="0" borderId="16" xfId="3" applyFont="1" applyBorder="1" applyAlignment="1">
      <alignment horizontal="center" vertical="center" wrapText="1"/>
    </xf>
    <xf numFmtId="0" fontId="69" fillId="0" borderId="28" xfId="3" applyFont="1" applyBorder="1" applyAlignment="1">
      <alignment horizontal="center" vertical="center" wrapText="1"/>
    </xf>
    <xf numFmtId="0" fontId="69" fillId="0" borderId="29" xfId="3" applyFont="1" applyBorder="1" applyAlignment="1">
      <alignment horizontal="center" vertical="top" wrapText="1"/>
    </xf>
    <xf numFmtId="0" fontId="69" fillId="0" borderId="43" xfId="3" applyFont="1" applyBorder="1" applyAlignment="1">
      <alignment horizontal="center" vertical="top" wrapText="1"/>
    </xf>
    <xf numFmtId="0" fontId="69" fillId="0" borderId="32" xfId="3" applyFont="1" applyBorder="1" applyAlignment="1">
      <alignment horizontal="center" vertical="top" wrapText="1"/>
    </xf>
    <xf numFmtId="0" fontId="57" fillId="0" borderId="43" xfId="3" applyFont="1" applyBorder="1" applyAlignment="1">
      <alignment vertical="center" wrapText="1"/>
    </xf>
    <xf numFmtId="0" fontId="57" fillId="0" borderId="32" xfId="3" applyFont="1" applyBorder="1" applyAlignment="1">
      <alignment vertical="center" wrapText="1"/>
    </xf>
    <xf numFmtId="0" fontId="69" fillId="0" borderId="43" xfId="3" applyFont="1" applyBorder="1" applyAlignment="1">
      <alignment vertical="center" wrapText="1"/>
    </xf>
    <xf numFmtId="0" fontId="69" fillId="0" borderId="32" xfId="3" applyFont="1" applyBorder="1" applyAlignment="1">
      <alignment vertical="center" wrapText="1"/>
    </xf>
    <xf numFmtId="3" fontId="164" fillId="10" borderId="20" xfId="3" applyNumberFormat="1" applyFont="1" applyFill="1" applyBorder="1" applyAlignment="1">
      <alignment horizontal="center" vertical="center" wrapText="1"/>
    </xf>
    <xf numFmtId="3" fontId="164" fillId="10" borderId="22" xfId="3" applyNumberFormat="1" applyFont="1" applyFill="1" applyBorder="1" applyAlignment="1">
      <alignment horizontal="center" vertical="center" wrapText="1"/>
    </xf>
    <xf numFmtId="0" fontId="158" fillId="18" borderId="20" xfId="3" applyFont="1" applyFill="1" applyBorder="1" applyAlignment="1">
      <alignment horizontal="center" vertical="center" wrapText="1"/>
    </xf>
    <xf numFmtId="0" fontId="158" fillId="18" borderId="22" xfId="3" applyFont="1" applyFill="1" applyBorder="1" applyAlignment="1">
      <alignment horizontal="center" vertical="center" wrapText="1"/>
    </xf>
    <xf numFmtId="3" fontId="165" fillId="0" borderId="20" xfId="3" applyNumberFormat="1" applyFont="1" applyBorder="1" applyAlignment="1">
      <alignment horizontal="center" vertical="center"/>
    </xf>
    <xf numFmtId="3" fontId="165" fillId="0" borderId="22" xfId="3" applyNumberFormat="1" applyFont="1" applyBorder="1" applyAlignment="1">
      <alignment horizontal="center" vertical="center"/>
    </xf>
    <xf numFmtId="0" fontId="157" fillId="0" borderId="20" xfId="3" applyFont="1" applyBorder="1" applyAlignment="1">
      <alignment vertical="center" wrapText="1"/>
    </xf>
    <xf numFmtId="0" fontId="157" fillId="0" borderId="22" xfId="3" applyFont="1" applyBorder="1" applyAlignment="1">
      <alignment vertical="center" wrapText="1"/>
    </xf>
    <xf numFmtId="0" fontId="69" fillId="0" borderId="45" xfId="3" applyFont="1" applyBorder="1" applyAlignment="1">
      <alignment horizontal="center" vertical="center" wrapText="1"/>
    </xf>
    <xf numFmtId="0" fontId="57" fillId="10" borderId="43" xfId="3" applyFont="1" applyFill="1" applyBorder="1" applyAlignment="1">
      <alignment vertical="center" wrapText="1"/>
    </xf>
    <xf numFmtId="0" fontId="57" fillId="10" borderId="32" xfId="3" applyFont="1" applyFill="1" applyBorder="1" applyAlignment="1">
      <alignment vertical="center" wrapText="1"/>
    </xf>
    <xf numFmtId="0" fontId="57" fillId="10" borderId="42" xfId="3" applyFont="1" applyFill="1" applyBorder="1" applyAlignment="1">
      <alignment vertical="center" wrapText="1"/>
    </xf>
    <xf numFmtId="3" fontId="69" fillId="0" borderId="29" xfId="3" applyNumberFormat="1" applyFont="1" applyBorder="1" applyAlignment="1">
      <alignment horizontal="center" vertical="center" wrapText="1"/>
    </xf>
    <xf numFmtId="3" fontId="69" fillId="0" borderId="32" xfId="3" applyNumberFormat="1" applyFont="1" applyBorder="1" applyAlignment="1">
      <alignment horizontal="center" vertical="center" wrapText="1"/>
    </xf>
    <xf numFmtId="3" fontId="69" fillId="0" borderId="24" xfId="3" applyNumberFormat="1" applyFont="1" applyBorder="1" applyAlignment="1">
      <alignment vertical="top" wrapText="1"/>
    </xf>
    <xf numFmtId="3" fontId="69" fillId="0" borderId="38" xfId="3" applyNumberFormat="1" applyFont="1" applyBorder="1" applyAlignment="1">
      <alignment vertical="top" wrapText="1"/>
    </xf>
    <xf numFmtId="3" fontId="69" fillId="0" borderId="39" xfId="3" applyNumberFormat="1" applyFont="1" applyBorder="1" applyAlignment="1">
      <alignment vertical="top" wrapText="1"/>
    </xf>
    <xf numFmtId="0" fontId="31" fillId="0" borderId="20" xfId="3" applyFont="1" applyBorder="1" applyAlignment="1">
      <alignment horizontal="center" vertical="center"/>
    </xf>
    <xf numFmtId="0" fontId="31" fillId="0" borderId="22" xfId="3" applyFont="1" applyBorder="1" applyAlignment="1">
      <alignment horizontal="center" vertical="center"/>
    </xf>
    <xf numFmtId="0" fontId="31" fillId="0" borderId="26" xfId="3" applyFont="1" applyBorder="1" applyAlignment="1">
      <alignment horizontal="center" vertical="center"/>
    </xf>
    <xf numFmtId="0" fontId="31" fillId="0" borderId="20" xfId="3" applyFont="1" applyBorder="1" applyAlignment="1">
      <alignment horizontal="center" vertical="center" wrapText="1"/>
    </xf>
    <xf numFmtId="0" fontId="31" fillId="0" borderId="26" xfId="3" applyFont="1" applyBorder="1" applyAlignment="1">
      <alignment horizontal="center" vertical="center" wrapText="1"/>
    </xf>
    <xf numFmtId="0" fontId="31" fillId="0" borderId="31" xfId="3" applyFont="1" applyBorder="1" applyAlignment="1">
      <alignment horizontal="center" vertical="center" wrapText="1"/>
    </xf>
    <xf numFmtId="0" fontId="31" fillId="0" borderId="36" xfId="3" applyFont="1" applyBorder="1" applyAlignment="1">
      <alignment horizontal="center" vertical="center" wrapText="1"/>
    </xf>
    <xf numFmtId="0" fontId="31" fillId="0" borderId="22" xfId="3" applyFont="1" applyBorder="1" applyAlignment="1">
      <alignment horizontal="center" vertical="center" wrapText="1"/>
    </xf>
    <xf numFmtId="0" fontId="31" fillId="0" borderId="24" xfId="3" applyFont="1" applyBorder="1" applyAlignment="1">
      <alignment horizontal="center" vertical="center"/>
    </xf>
    <xf numFmtId="0" fontId="31" fillId="0" borderId="38" xfId="3" applyFont="1" applyBorder="1" applyAlignment="1">
      <alignment horizontal="center" vertical="center"/>
    </xf>
    <xf numFmtId="0" fontId="31" fillId="0" borderId="25" xfId="3" applyFont="1" applyBorder="1" applyAlignment="1">
      <alignment horizontal="center" vertical="center"/>
    </xf>
    <xf numFmtId="0" fontId="31" fillId="0" borderId="44" xfId="3" applyFont="1" applyBorder="1" applyAlignment="1">
      <alignment horizontal="center" vertical="center"/>
    </xf>
    <xf numFmtId="0" fontId="31" fillId="0" borderId="35" xfId="3" applyFont="1" applyBorder="1" applyAlignment="1">
      <alignment horizontal="center" vertical="center"/>
    </xf>
    <xf numFmtId="0" fontId="31" fillId="0" borderId="33" xfId="3" applyFont="1" applyBorder="1" applyAlignment="1">
      <alignment horizontal="center" vertical="center"/>
    </xf>
    <xf numFmtId="0" fontId="31" fillId="0" borderId="24" xfId="3" applyFont="1" applyBorder="1" applyAlignment="1">
      <alignment horizontal="left" vertical="center"/>
    </xf>
    <xf numFmtId="0" fontId="31" fillId="0" borderId="38" xfId="3" applyFont="1" applyBorder="1" applyAlignment="1">
      <alignment horizontal="left" vertical="center"/>
    </xf>
    <xf numFmtId="0" fontId="31" fillId="10" borderId="26" xfId="3" applyFont="1" applyFill="1" applyBorder="1" applyAlignment="1">
      <alignment vertical="center"/>
    </xf>
    <xf numFmtId="0" fontId="31" fillId="10" borderId="22" xfId="3" applyFont="1" applyFill="1" applyBorder="1" applyAlignment="1">
      <alignment vertical="center"/>
    </xf>
    <xf numFmtId="0" fontId="31" fillId="10" borderId="44" xfId="3" applyFont="1" applyFill="1" applyBorder="1"/>
    <xf numFmtId="0" fontId="31" fillId="10" borderId="35" xfId="3" applyFont="1" applyFill="1" applyBorder="1"/>
    <xf numFmtId="0" fontId="31" fillId="10" borderId="33" xfId="3" applyFont="1" applyFill="1" applyBorder="1"/>
    <xf numFmtId="0" fontId="31" fillId="19" borderId="20" xfId="3" applyFont="1" applyFill="1" applyBorder="1" applyAlignment="1">
      <alignment vertical="center" wrapText="1"/>
    </xf>
    <xf numFmtId="0" fontId="31" fillId="19" borderId="22" xfId="3" applyFont="1" applyFill="1" applyBorder="1" applyAlignment="1">
      <alignment vertical="center" wrapText="1"/>
    </xf>
    <xf numFmtId="0" fontId="31" fillId="19" borderId="26" xfId="3" applyFont="1" applyFill="1" applyBorder="1" applyAlignment="1">
      <alignment vertical="center" wrapText="1"/>
    </xf>
    <xf numFmtId="0" fontId="31" fillId="0" borderId="20" xfId="3" applyFont="1" applyBorder="1" applyAlignment="1">
      <alignment vertical="center" wrapText="1"/>
    </xf>
    <xf numFmtId="0" fontId="31" fillId="0" borderId="22" xfId="3" applyFont="1" applyBorder="1" applyAlignment="1">
      <alignment vertical="center" wrapText="1"/>
    </xf>
    <xf numFmtId="0" fontId="31" fillId="0" borderId="26" xfId="3" applyFont="1" applyBorder="1" applyAlignment="1">
      <alignment vertical="center" wrapText="1"/>
    </xf>
    <xf numFmtId="0" fontId="24" fillId="0" borderId="0" xfId="3" applyFont="1" applyAlignment="1">
      <alignment horizontal="left" vertical="center" wrapText="1"/>
    </xf>
    <xf numFmtId="0" fontId="11" fillId="0" borderId="9" xfId="3" applyFont="1" applyBorder="1" applyAlignment="1">
      <alignment horizontal="center" vertical="center" wrapText="1"/>
    </xf>
    <xf numFmtId="0" fontId="11" fillId="0" borderId="12" xfId="3" applyFont="1" applyBorder="1" applyAlignment="1">
      <alignment horizontal="center" vertical="center" wrapText="1"/>
    </xf>
    <xf numFmtId="0" fontId="11" fillId="0" borderId="10"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2" xfId="3" applyFont="1" applyBorder="1" applyAlignment="1">
      <alignment horizontal="center" vertical="center" wrapText="1"/>
    </xf>
    <xf numFmtId="0" fontId="11" fillId="0" borderId="11" xfId="3" applyFont="1" applyBorder="1" applyAlignment="1">
      <alignment horizontal="center" vertical="center" wrapText="1"/>
    </xf>
    <xf numFmtId="9" fontId="8" fillId="0" borderId="9" xfId="3" applyNumberFormat="1" applyFont="1" applyBorder="1" applyAlignment="1">
      <alignment horizontal="center" vertical="center" wrapText="1"/>
    </xf>
    <xf numFmtId="0" fontId="11" fillId="10" borderId="10" xfId="3" applyFont="1" applyFill="1" applyBorder="1" applyAlignment="1">
      <alignment horizontal="center" vertical="center" wrapText="1"/>
    </xf>
    <xf numFmtId="0" fontId="11" fillId="10" borderId="12" xfId="3" applyFont="1" applyFill="1" applyBorder="1" applyAlignment="1">
      <alignment horizontal="center" vertical="center" wrapText="1"/>
    </xf>
    <xf numFmtId="0" fontId="4" fillId="0" borderId="13" xfId="3" applyBorder="1" applyAlignment="1">
      <alignment horizontal="center" vertical="center"/>
    </xf>
    <xf numFmtId="0" fontId="4" fillId="0" borderId="15" xfId="3" applyBorder="1" applyAlignment="1">
      <alignment horizontal="center" vertical="center"/>
    </xf>
    <xf numFmtId="0" fontId="7" fillId="10" borderId="10" xfId="3" applyFont="1" applyFill="1" applyBorder="1" applyAlignment="1">
      <alignment horizontal="center" vertical="center" wrapText="1"/>
    </xf>
    <xf numFmtId="0" fontId="7" fillId="10" borderId="12" xfId="3" applyFont="1" applyFill="1" applyBorder="1" applyAlignment="1">
      <alignment horizontal="center" vertical="center" wrapText="1"/>
    </xf>
    <xf numFmtId="0" fontId="4" fillId="10" borderId="13" xfId="3" applyFill="1" applyBorder="1" applyAlignment="1">
      <alignment horizontal="center" vertical="center"/>
    </xf>
    <xf numFmtId="0" fontId="4" fillId="10" borderId="15" xfId="3" applyFill="1" applyBorder="1" applyAlignment="1">
      <alignment horizontal="center" vertical="center"/>
    </xf>
    <xf numFmtId="0" fontId="103" fillId="0" borderId="0" xfId="3" applyFont="1" applyAlignment="1">
      <alignment vertical="center" wrapText="1"/>
    </xf>
    <xf numFmtId="0" fontId="106" fillId="10" borderId="10" xfId="3" applyFont="1" applyFill="1" applyBorder="1" applyAlignment="1">
      <alignment horizontal="center" vertical="center" wrapText="1"/>
    </xf>
    <xf numFmtId="0" fontId="106" fillId="10" borderId="12" xfId="3" applyFont="1" applyFill="1" applyBorder="1" applyAlignment="1">
      <alignment horizontal="center" vertical="center" wrapText="1"/>
    </xf>
    <xf numFmtId="0" fontId="69" fillId="10" borderId="10" xfId="3" applyFont="1" applyFill="1" applyBorder="1" applyAlignment="1">
      <alignment horizontal="center" vertical="center" wrapText="1"/>
    </xf>
    <xf numFmtId="0" fontId="69" fillId="10" borderId="11" xfId="3" applyFont="1" applyFill="1" applyBorder="1" applyAlignment="1">
      <alignment horizontal="center" vertical="center" wrapText="1"/>
    </xf>
    <xf numFmtId="0" fontId="69" fillId="10" borderId="12" xfId="3" applyFont="1" applyFill="1" applyBorder="1" applyAlignment="1">
      <alignment horizontal="center" vertical="center" wrapText="1"/>
    </xf>
    <xf numFmtId="0" fontId="69" fillId="10" borderId="13"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5" xfId="3" applyFont="1" applyFill="1" applyBorder="1" applyAlignment="1">
      <alignment horizontal="center" vertical="center" wrapText="1"/>
    </xf>
    <xf numFmtId="0" fontId="77" fillId="10" borderId="13" xfId="3" applyFont="1" applyFill="1" applyBorder="1" applyAlignment="1">
      <alignment horizontal="center" vertical="center" wrapText="1"/>
    </xf>
    <xf numFmtId="0" fontId="77" fillId="10" borderId="14" xfId="3" applyFont="1" applyFill="1" applyBorder="1" applyAlignment="1">
      <alignment horizontal="center" vertical="center" wrapText="1"/>
    </xf>
    <xf numFmtId="0" fontId="77" fillId="10" borderId="15"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4" fillId="10" borderId="1" xfId="3" applyFill="1" applyBorder="1" applyAlignment="1">
      <alignment horizontal="center" vertical="center"/>
    </xf>
    <xf numFmtId="0" fontId="4" fillId="10" borderId="3" xfId="3" applyFill="1" applyBorder="1" applyAlignment="1">
      <alignment horizontal="center" vertical="center"/>
    </xf>
    <xf numFmtId="0" fontId="4" fillId="10" borderId="4" xfId="3" applyFill="1" applyBorder="1" applyAlignment="1">
      <alignment horizontal="center" vertical="center"/>
    </xf>
    <xf numFmtId="0" fontId="4" fillId="10" borderId="5" xfId="3" applyFill="1" applyBorder="1" applyAlignment="1">
      <alignment horizontal="center" vertical="center"/>
    </xf>
    <xf numFmtId="0" fontId="4" fillId="10" borderId="6" xfId="3" applyFill="1" applyBorder="1" applyAlignment="1">
      <alignment horizontal="center" vertical="center"/>
    </xf>
    <xf numFmtId="0" fontId="4" fillId="10" borderId="8" xfId="3" applyFill="1" applyBorder="1" applyAlignment="1">
      <alignment horizontal="center" vertical="center"/>
    </xf>
    <xf numFmtId="0" fontId="106" fillId="10" borderId="11" xfId="3" applyFont="1" applyFill="1" applyBorder="1" applyAlignment="1">
      <alignment horizontal="center" vertical="center" wrapText="1"/>
    </xf>
    <xf numFmtId="0" fontId="69" fillId="0" borderId="1"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4" xfId="3" applyFont="1" applyBorder="1" applyAlignment="1">
      <alignment horizontal="center" vertical="center" wrapText="1"/>
    </xf>
    <xf numFmtId="0" fontId="69" fillId="0" borderId="5"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8" xfId="3" applyFont="1" applyBorder="1" applyAlignment="1">
      <alignment horizontal="center" vertical="center" wrapText="1"/>
    </xf>
    <xf numFmtId="0" fontId="4" fillId="0" borderId="13" xfId="3" applyBorder="1" applyAlignment="1">
      <alignment horizontal="center"/>
    </xf>
    <xf numFmtId="0" fontId="4" fillId="0" borderId="14" xfId="3" applyBorder="1" applyAlignment="1">
      <alignment horizontal="center"/>
    </xf>
    <xf numFmtId="0" fontId="4" fillId="0" borderId="15" xfId="3" applyBorder="1" applyAlignment="1">
      <alignment horizontal="center"/>
    </xf>
    <xf numFmtId="0" fontId="68" fillId="0" borderId="13" xfId="3" applyFont="1" applyBorder="1" applyAlignment="1">
      <alignment horizontal="center" vertical="center" wrapText="1"/>
    </xf>
    <xf numFmtId="0" fontId="68" fillId="0" borderId="15" xfId="3" applyFont="1" applyBorder="1" applyAlignment="1">
      <alignment horizontal="center" vertical="center" wrapText="1"/>
    </xf>
    <xf numFmtId="0" fontId="108" fillId="0" borderId="13" xfId="3" applyFont="1" applyBorder="1" applyAlignment="1">
      <alignment horizontal="center" vertical="center" wrapText="1"/>
    </xf>
    <xf numFmtId="0" fontId="108" fillId="0" borderId="15" xfId="3" applyFont="1" applyBorder="1" applyAlignment="1">
      <alignment horizontal="center" vertical="center" wrapText="1"/>
    </xf>
    <xf numFmtId="0" fontId="108" fillId="0" borderId="1" xfId="3" applyFont="1" applyBorder="1" applyAlignment="1">
      <alignment horizontal="center" vertical="center" wrapText="1"/>
    </xf>
    <xf numFmtId="0" fontId="10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5" xfId="3" applyFont="1" applyBorder="1" applyAlignment="1">
      <alignment horizontal="center" vertical="center" wrapText="1"/>
    </xf>
    <xf numFmtId="0" fontId="4" fillId="0" borderId="9" xfId="3" applyBorder="1" applyAlignment="1">
      <alignment horizontal="center" wrapText="1"/>
    </xf>
    <xf numFmtId="0" fontId="11" fillId="0" borderId="13" xfId="3" applyFont="1" applyBorder="1" applyAlignment="1">
      <alignment horizontal="center" vertical="center" wrapText="1"/>
    </xf>
    <xf numFmtId="0" fontId="11" fillId="0" borderId="15" xfId="3" applyFont="1" applyBorder="1" applyAlignment="1">
      <alignment horizontal="center" vertical="center" wrapText="1"/>
    </xf>
    <xf numFmtId="0" fontId="11" fillId="0" borderId="13" xfId="3" applyFont="1" applyBorder="1" applyAlignment="1">
      <alignment horizontal="center" wrapText="1"/>
    </xf>
    <xf numFmtId="0" fontId="11" fillId="0" borderId="15" xfId="3" applyFont="1" applyBorder="1" applyAlignment="1">
      <alignment horizontal="center" wrapText="1"/>
    </xf>
    <xf numFmtId="0" fontId="28" fillId="0" borderId="0" xfId="3" applyFont="1" applyAlignment="1">
      <alignment vertical="center" wrapText="1"/>
    </xf>
    <xf numFmtId="0" fontId="19" fillId="0" borderId="9"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9" xfId="3" applyFont="1" applyBorder="1" applyAlignment="1">
      <alignment horizontal="center" vertical="center"/>
    </xf>
    <xf numFmtId="0" fontId="4" fillId="0" borderId="13" xfId="3" applyBorder="1" applyAlignment="1">
      <alignment horizontal="center" vertical="center" wrapText="1"/>
    </xf>
    <xf numFmtId="0" fontId="4" fillId="0" borderId="15" xfId="3" applyBorder="1" applyAlignment="1">
      <alignment horizontal="center" vertical="center" wrapText="1"/>
    </xf>
    <xf numFmtId="0" fontId="8" fillId="0" borderId="9"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15"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11" xfId="3" applyFont="1" applyBorder="1" applyAlignment="1">
      <alignment horizontal="center" vertical="center" wrapText="1"/>
    </xf>
    <xf numFmtId="0" fontId="28" fillId="0" borderId="12" xfId="3" applyFont="1" applyBorder="1" applyAlignment="1">
      <alignment horizontal="center" vertical="center" wrapText="1"/>
    </xf>
    <xf numFmtId="0" fontId="19" fillId="0" borderId="9" xfId="3" applyFont="1" applyBorder="1" applyAlignment="1">
      <alignment vertical="center" wrapText="1"/>
    </xf>
    <xf numFmtId="0" fontId="37" fillId="0" borderId="10" xfId="3" applyFont="1" applyBorder="1" applyAlignment="1">
      <alignment horizontal="left" vertical="center" wrapText="1" indent="7"/>
    </xf>
    <xf numFmtId="0" fontId="37" fillId="0" borderId="12" xfId="3" applyFont="1" applyBorder="1" applyAlignment="1">
      <alignment horizontal="left" vertical="center" wrapText="1" indent="7"/>
    </xf>
    <xf numFmtId="0" fontId="4" fillId="0" borderId="0" xfId="3" applyAlignment="1">
      <alignment horizontal="left" vertical="center" wrapText="1"/>
    </xf>
    <xf numFmtId="0" fontId="7" fillId="0" borderId="13" xfId="3" applyFont="1" applyBorder="1" applyAlignment="1">
      <alignment horizontal="center" vertical="center"/>
    </xf>
    <xf numFmtId="0" fontId="7" fillId="0" borderId="15" xfId="3" applyFont="1" applyBorder="1" applyAlignment="1">
      <alignment horizontal="center" vertical="center"/>
    </xf>
    <xf numFmtId="0" fontId="25" fillId="0" borderId="0" xfId="3" applyFont="1" applyAlignment="1">
      <alignment horizontal="left"/>
    </xf>
    <xf numFmtId="0" fontId="7" fillId="0" borderId="9" xfId="3" applyFont="1" applyBorder="1" applyAlignment="1">
      <alignment horizontal="center"/>
    </xf>
    <xf numFmtId="0" fontId="7" fillId="0" borderId="10" xfId="3" applyFont="1" applyBorder="1" applyAlignment="1">
      <alignment horizontal="center"/>
    </xf>
    <xf numFmtId="0" fontId="7" fillId="0" borderId="11" xfId="3" applyFont="1" applyBorder="1" applyAlignment="1">
      <alignment horizontal="center"/>
    </xf>
    <xf numFmtId="0" fontId="7" fillId="0" borderId="12" xfId="3" applyFont="1" applyBorder="1" applyAlignment="1">
      <alignment horizontal="center"/>
    </xf>
    <xf numFmtId="0" fontId="7" fillId="0" borderId="13" xfId="3" applyFont="1" applyBorder="1" applyAlignment="1">
      <alignment horizontal="center"/>
    </xf>
    <xf numFmtId="0" fontId="7" fillId="0" borderId="14" xfId="3" applyFont="1" applyBorder="1" applyAlignment="1">
      <alignment horizontal="center" vertical="center"/>
    </xf>
    <xf numFmtId="0" fontId="7" fillId="0" borderId="1" xfId="3" applyFont="1" applyBorder="1" applyAlignment="1">
      <alignment horizontal="center"/>
    </xf>
    <xf numFmtId="0" fontId="7" fillId="0" borderId="9" xfId="3" applyFont="1" applyBorder="1" applyAlignment="1">
      <alignment horizontal="left"/>
    </xf>
    <xf numFmtId="0" fontId="7" fillId="0" borderId="9" xfId="3" applyFont="1" applyBorder="1" applyAlignment="1">
      <alignment horizontal="center" wrapText="1"/>
    </xf>
    <xf numFmtId="0" fontId="8" fillId="0" borderId="9" xfId="3" applyFont="1" applyBorder="1" applyAlignment="1">
      <alignment horizontal="left"/>
    </xf>
    <xf numFmtId="0" fontId="7" fillId="0" borderId="9" xfId="3" applyFont="1" applyBorder="1" applyAlignment="1">
      <alignment horizontal="left" indent="1"/>
    </xf>
    <xf numFmtId="0" fontId="94" fillId="0" borderId="0" xfId="3" applyFont="1" applyAlignment="1">
      <alignment horizontal="left" vertical="center" wrapText="1"/>
    </xf>
    <xf numFmtId="0" fontId="114" fillId="0" borderId="10" xfId="3" applyFont="1" applyBorder="1" applyAlignment="1">
      <alignment horizontal="justify" vertical="center" wrapText="1"/>
    </xf>
    <xf numFmtId="0" fontId="114" fillId="0" borderId="12" xfId="3" applyFont="1" applyBorder="1" applyAlignment="1">
      <alignment horizontal="justify" vertical="center" wrapText="1"/>
    </xf>
    <xf numFmtId="0" fontId="114" fillId="0" borderId="11" xfId="3" applyFont="1" applyBorder="1" applyAlignment="1">
      <alignment horizontal="justify" vertical="center" wrapText="1"/>
    </xf>
    <xf numFmtId="0" fontId="28" fillId="10" borderId="5" xfId="3" applyFont="1" applyFill="1" applyBorder="1" applyAlignment="1">
      <alignment vertical="center" wrapText="1"/>
    </xf>
    <xf numFmtId="0" fontId="28" fillId="10" borderId="14" xfId="3" applyFont="1" applyFill="1" applyBorder="1" applyAlignment="1">
      <alignment vertical="center" wrapText="1"/>
    </xf>
    <xf numFmtId="0" fontId="28" fillId="10" borderId="8" xfId="3" applyFont="1" applyFill="1" applyBorder="1" applyAlignment="1">
      <alignment vertical="center" wrapText="1"/>
    </xf>
    <xf numFmtId="0" fontId="28" fillId="10" borderId="15" xfId="3" applyFont="1" applyFill="1" applyBorder="1" applyAlignment="1">
      <alignment vertical="center" wrapText="1"/>
    </xf>
    <xf numFmtId="0" fontId="28" fillId="0" borderId="5" xfId="3" applyFont="1" applyBorder="1" applyAlignment="1">
      <alignment vertical="center" wrapText="1"/>
    </xf>
    <xf numFmtId="0" fontId="28" fillId="0" borderId="14" xfId="3" applyFont="1" applyBorder="1" applyAlignment="1">
      <alignment vertical="center" wrapText="1"/>
    </xf>
    <xf numFmtId="0" fontId="28" fillId="0" borderId="8" xfId="3" applyFont="1" applyBorder="1" applyAlignment="1">
      <alignment vertical="center" wrapText="1"/>
    </xf>
    <xf numFmtId="0" fontId="28" fillId="0" borderId="15" xfId="3" applyFont="1" applyBorder="1" applyAlignment="1">
      <alignment vertical="center" wrapText="1"/>
    </xf>
    <xf numFmtId="0" fontId="37" fillId="9" borderId="9" xfId="3" applyFont="1" applyFill="1" applyBorder="1" applyAlignment="1">
      <alignment vertical="center" wrapText="1"/>
    </xf>
    <xf numFmtId="0" fontId="4" fillId="0" borderId="0" xfId="3" applyAlignment="1">
      <alignment horizontal="justify" vertical="top" wrapText="1"/>
    </xf>
    <xf numFmtId="0" fontId="62" fillId="0" borderId="0" xfId="3" applyFont="1" applyAlignment="1">
      <alignment vertical="top" wrapText="1"/>
    </xf>
    <xf numFmtId="0" fontId="11" fillId="2" borderId="13" xfId="3" applyFont="1" applyFill="1" applyBorder="1" applyAlignment="1">
      <alignment horizontal="center" vertical="center" wrapText="1"/>
    </xf>
    <xf numFmtId="0" fontId="11" fillId="2" borderId="14"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1" fillId="0" borderId="14" xfId="3" applyFont="1" applyBorder="1" applyAlignment="1">
      <alignment horizontal="center" vertical="center" wrapText="1"/>
    </xf>
    <xf numFmtId="0" fontId="4" fillId="0" borderId="10" xfId="3" applyBorder="1" applyAlignment="1">
      <alignment horizontal="left" vertical="center" wrapText="1"/>
    </xf>
    <xf numFmtId="0" fontId="4" fillId="0" borderId="11" xfId="3" applyBorder="1" applyAlignment="1">
      <alignment horizontal="left" vertical="center" wrapText="1"/>
    </xf>
    <xf numFmtId="0" fontId="4" fillId="0" borderId="12" xfId="3" applyBorder="1" applyAlignment="1">
      <alignment horizontal="left" vertical="center" wrapText="1"/>
    </xf>
    <xf numFmtId="0" fontId="4" fillId="0" borderId="1" xfId="3" applyBorder="1" applyAlignment="1">
      <alignment horizontal="left" vertical="center" wrapText="1"/>
    </xf>
    <xf numFmtId="0" fontId="4" fillId="0" borderId="2" xfId="3" applyBorder="1" applyAlignment="1">
      <alignment horizontal="left" vertical="center" wrapText="1"/>
    </xf>
    <xf numFmtId="0" fontId="4" fillId="0" borderId="3" xfId="3" applyBorder="1" applyAlignment="1">
      <alignment horizontal="left" vertical="center" wrapText="1"/>
    </xf>
    <xf numFmtId="0" fontId="7" fillId="0" borderId="9" xfId="11" applyFont="1" applyBorder="1" applyAlignment="1">
      <alignment horizontal="center" vertical="center" wrapText="1"/>
    </xf>
    <xf numFmtId="0" fontId="7" fillId="0" borderId="0" xfId="3" applyFont="1" applyAlignment="1">
      <alignment horizontal="center" vertical="center"/>
    </xf>
    <xf numFmtId="0" fontId="7" fillId="0" borderId="0" xfId="3" applyFont="1" applyAlignment="1">
      <alignment horizontal="left"/>
    </xf>
    <xf numFmtId="0" fontId="7" fillId="0" borderId="0" xfId="3" applyFont="1" applyAlignment="1">
      <alignment horizontal="left" wrapText="1"/>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left"/>
    </xf>
    <xf numFmtId="0" fontId="7" fillId="0" borderId="7" xfId="3" applyFont="1" applyBorder="1" applyAlignment="1">
      <alignment horizontal="left"/>
    </xf>
    <xf numFmtId="0" fontId="7" fillId="0" borderId="2" xfId="3" applyFont="1" applyBorder="1" applyAlignment="1">
      <alignment horizontal="left" wrapText="1"/>
    </xf>
    <xf numFmtId="0" fontId="7" fillId="0" borderId="11" xfId="3" applyFont="1" applyBorder="1" applyAlignment="1">
      <alignment horizontal="left" wrapText="1"/>
    </xf>
    <xf numFmtId="0" fontId="7" fillId="0" borderId="0" xfId="3" applyFont="1" applyAlignment="1">
      <alignment horizontal="left" vertical="center" wrapText="1"/>
    </xf>
    <xf numFmtId="0" fontId="7" fillId="0" borderId="7" xfId="3" applyFont="1" applyBorder="1" applyAlignment="1">
      <alignment horizontal="left" wrapText="1"/>
    </xf>
    <xf numFmtId="0" fontId="7" fillId="0" borderId="11" xfId="3" applyFont="1" applyBorder="1" applyAlignment="1">
      <alignment horizontal="left" vertical="center"/>
    </xf>
    <xf numFmtId="0" fontId="7" fillId="0" borderId="11" xfId="3" applyFont="1" applyBorder="1" applyAlignment="1">
      <alignment horizontal="left" vertical="center" wrapText="1"/>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6" xfId="3" applyFont="1" applyBorder="1" applyAlignment="1">
      <alignment horizontal="center" vertical="center" wrapText="1"/>
    </xf>
    <xf numFmtId="0" fontId="7" fillId="0" borderId="9" xfId="3" applyFont="1" applyBorder="1" applyAlignment="1">
      <alignment horizontal="left" vertical="center" wrapText="1"/>
    </xf>
    <xf numFmtId="0" fontId="7" fillId="4" borderId="10" xfId="3" applyFont="1" applyFill="1" applyBorder="1" applyAlignment="1">
      <alignment horizontal="left" vertical="center" wrapText="1"/>
    </xf>
    <xf numFmtId="0" fontId="7" fillId="4" borderId="11" xfId="3" applyFont="1" applyFill="1" applyBorder="1" applyAlignment="1">
      <alignment horizontal="left" vertical="center" wrapText="1"/>
    </xf>
    <xf numFmtId="0" fontId="7" fillId="4" borderId="12" xfId="3" applyFont="1" applyFill="1" applyBorder="1" applyAlignment="1">
      <alignment horizontal="left" vertical="center" wrapText="1"/>
    </xf>
    <xf numFmtId="0" fontId="7" fillId="0" borderId="10" xfId="3" applyFont="1" applyBorder="1" applyAlignment="1">
      <alignment horizontal="left"/>
    </xf>
    <xf numFmtId="0" fontId="7" fillId="0" borderId="11" xfId="3" applyFont="1" applyBorder="1" applyAlignment="1">
      <alignment horizontal="left"/>
    </xf>
    <xf numFmtId="0" fontId="7" fillId="0" borderId="10" xfId="3" applyFont="1" applyBorder="1" applyAlignment="1">
      <alignment horizontal="left" vertical="center" wrapText="1"/>
    </xf>
    <xf numFmtId="0" fontId="7" fillId="0" borderId="12" xfId="3" applyFont="1" applyBorder="1" applyAlignment="1">
      <alignment horizontal="left" vertical="center" wrapText="1"/>
    </xf>
    <xf numFmtId="0" fontId="7" fillId="0" borderId="10" xfId="3" applyFont="1" applyBorder="1" applyAlignment="1">
      <alignment horizontal="left" vertical="center" wrapText="1" indent="2"/>
    </xf>
    <xf numFmtId="0" fontId="7" fillId="0" borderId="12" xfId="3" applyFont="1" applyBorder="1" applyAlignment="1">
      <alignment horizontal="left" vertical="center" wrapText="1" indent="2"/>
    </xf>
    <xf numFmtId="0" fontId="140" fillId="4" borderId="46" xfId="12" applyFont="1" applyFill="1" applyBorder="1" applyAlignment="1">
      <alignment horizontal="center" vertical="center"/>
    </xf>
    <xf numFmtId="0" fontId="140" fillId="4" borderId="47" xfId="12" applyFont="1" applyFill="1" applyBorder="1" applyAlignment="1">
      <alignment horizontal="center" vertical="center"/>
    </xf>
    <xf numFmtId="0" fontId="140" fillId="4" borderId="48" xfId="12" applyFont="1" applyFill="1" applyBorder="1" applyAlignment="1">
      <alignment horizontal="center" vertical="center"/>
    </xf>
    <xf numFmtId="0" fontId="140" fillId="4" borderId="49" xfId="12" applyFont="1" applyFill="1" applyBorder="1" applyAlignment="1">
      <alignment horizontal="center" vertical="center"/>
    </xf>
    <xf numFmtId="0" fontId="140" fillId="4" borderId="50" xfId="12" applyFont="1" applyFill="1" applyBorder="1" applyAlignment="1">
      <alignment horizontal="center" vertical="center"/>
    </xf>
    <xf numFmtId="0" fontId="140" fillId="4" borderId="51" xfId="12" applyFont="1" applyFill="1" applyBorder="1" applyAlignment="1">
      <alignment horizontal="center" vertical="center"/>
    </xf>
    <xf numFmtId="0" fontId="8" fillId="0" borderId="1" xfId="5" applyFont="1" applyBorder="1" applyAlignment="1">
      <alignment horizontal="center" vertical="center" wrapText="1"/>
    </xf>
    <xf numFmtId="0" fontId="8" fillId="0" borderId="3"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3" xfId="5" applyFont="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10" xfId="5" applyFont="1" applyBorder="1" applyAlignment="1">
      <alignment horizontal="center" vertical="center" wrapText="1"/>
    </xf>
    <xf numFmtId="0" fontId="7" fillId="0" borderId="12" xfId="3" applyFont="1" applyBorder="1" applyAlignment="1">
      <alignment horizontal="center" vertical="center" wrapText="1"/>
    </xf>
  </cellXfs>
  <cellStyles count="16">
    <cellStyle name="=C:\WINNT35\SYSTEM32\COMMAND.COM" xfId="5" xr:uid="{7DBF29FF-F3F7-428C-AE59-7C755861AA6D}"/>
    <cellStyle name="Heading 1 2" xfId="4" xr:uid="{D35D28F9-3416-45B3-AB40-8359DE5AD687}"/>
    <cellStyle name="Heading 2 2" xfId="6" xr:uid="{541354D4-BC50-426B-BA8B-0F0A2933874A}"/>
    <cellStyle name="HeadingTable" xfId="14" xr:uid="{59099D4C-D04E-48AE-9AD1-100D9117BA5B}"/>
    <cellStyle name="Hyperlink" xfId="1" builtinId="8"/>
    <cellStyle name="Hyperlink 2" xfId="2" xr:uid="{9583EFD8-E734-45A7-9280-C13E7407ACC8}"/>
    <cellStyle name="Normal" xfId="0" builtinId="0"/>
    <cellStyle name="Normal 2" xfId="3" xr:uid="{2A1B7328-316F-4A84-95E7-A579A7EF7C67}"/>
    <cellStyle name="Normal 2 2" xfId="7" xr:uid="{0ECCD957-E4CC-4BBE-B70D-C25531742EA1}"/>
    <cellStyle name="Normal 2 3" xfId="9" xr:uid="{49467A7A-EC50-415C-AF69-2E13C7345D71}"/>
    <cellStyle name="Normal 4" xfId="12" xr:uid="{1A5790F7-288A-492C-B6D9-569D70938E93}"/>
    <cellStyle name="Normal_20 OPR" xfId="11" xr:uid="{83D18B41-46D9-48D5-9D3B-8E02EB3E3B85}"/>
    <cellStyle name="optionalExposure" xfId="8" xr:uid="{F3355DB0-0D45-40D5-9093-B7D834DF3A8C}"/>
    <cellStyle name="Percent" xfId="15" builtinId="5"/>
    <cellStyle name="Percent 2" xfId="10" xr:uid="{ECB5D363-DB24-4EC2-B27B-3E3F4FC37A2E}"/>
    <cellStyle name="Standard 3" xfId="13" xr:uid="{D5CADD45-63E0-4BCF-82C0-78F38844CE5E}"/>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9512AC0D-B3F4-465A-A343-8F37A2FCB75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B57B5DF-9A3D-4088-9348-CB86710366F5}"/>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6CA82424-84AC-4D2C-AE9B-2C5E1EC4C704}"/>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F30B-F46F-4833-BE6F-AA3A4A5440FB}">
  <sheetPr codeName="Sheet2"/>
  <dimension ref="B2:T107"/>
  <sheetViews>
    <sheetView tabSelected="1" topLeftCell="A13" workbookViewId="0">
      <selection activeCell="O20" sqref="O20"/>
    </sheetView>
    <sheetView tabSelected="1" workbookViewId="1">
      <selection activeCell="T10" sqref="T10"/>
    </sheetView>
  </sheetViews>
  <sheetFormatPr defaultColWidth="9.1796875" defaultRowHeight="14.5" outlineLevelCol="1" x14ac:dyDescent="0.35"/>
  <cols>
    <col min="1" max="1" width="9.81640625" style="1" customWidth="1"/>
    <col min="2" max="12" width="9.1796875" style="1"/>
    <col min="13" max="13" width="15.7265625" style="1" customWidth="1"/>
    <col min="14" max="17" width="14.1796875" style="1" hidden="1" customWidth="1" outlineLevel="1"/>
    <col min="18" max="19" width="0" style="1" hidden="1" customWidth="1" outlineLevel="1"/>
    <col min="20" max="20" width="9.1796875" style="1" collapsed="1"/>
    <col min="21" max="16384" width="9.1796875" style="1"/>
  </cols>
  <sheetData>
    <row r="2" spans="2:17" x14ac:dyDescent="0.35">
      <c r="B2" s="671" t="s">
        <v>1678</v>
      </c>
      <c r="N2" s="671" t="s">
        <v>1820</v>
      </c>
      <c r="O2" s="671" t="s">
        <v>1821</v>
      </c>
      <c r="Q2" s="682" t="s">
        <v>1818</v>
      </c>
    </row>
    <row r="3" spans="2:17" x14ac:dyDescent="0.35">
      <c r="B3" s="832" t="s">
        <v>1625</v>
      </c>
      <c r="C3" s="833"/>
      <c r="D3" s="833"/>
      <c r="E3" s="833"/>
      <c r="F3" s="833"/>
      <c r="G3" s="833"/>
      <c r="H3" s="833"/>
      <c r="I3" s="833"/>
      <c r="J3" s="833"/>
      <c r="K3" s="833"/>
      <c r="L3" s="834"/>
      <c r="N3" s="682" t="s">
        <v>1705</v>
      </c>
      <c r="O3" s="1" t="s">
        <v>1694</v>
      </c>
      <c r="Q3" s="679" t="s">
        <v>1819</v>
      </c>
    </row>
    <row r="4" spans="2:17" x14ac:dyDescent="0.35">
      <c r="B4" s="835" t="s">
        <v>1</v>
      </c>
      <c r="C4" s="836"/>
      <c r="D4" s="836"/>
      <c r="E4" s="836"/>
      <c r="F4" s="836"/>
      <c r="G4" s="836"/>
      <c r="H4" s="836"/>
      <c r="I4" s="836"/>
      <c r="J4" s="836"/>
      <c r="K4" s="836"/>
      <c r="L4" s="837"/>
      <c r="N4" s="682" t="s">
        <v>1706</v>
      </c>
      <c r="O4" s="1" t="s">
        <v>1694</v>
      </c>
      <c r="Q4" s="686" t="s">
        <v>1763</v>
      </c>
    </row>
    <row r="5" spans="2:17" ht="22.5" customHeight="1" x14ac:dyDescent="0.35">
      <c r="B5" s="835" t="s">
        <v>2</v>
      </c>
      <c r="C5" s="836"/>
      <c r="D5" s="836"/>
      <c r="E5" s="836"/>
      <c r="F5" s="836"/>
      <c r="G5" s="836"/>
      <c r="H5" s="836"/>
      <c r="I5" s="836"/>
      <c r="J5" s="836"/>
      <c r="K5" s="836"/>
      <c r="L5" s="837"/>
      <c r="N5" s="1" t="s">
        <v>1707</v>
      </c>
      <c r="O5" s="1" t="s">
        <v>1695</v>
      </c>
    </row>
    <row r="6" spans="2:17" x14ac:dyDescent="0.35">
      <c r="B6" s="835" t="s">
        <v>3</v>
      </c>
      <c r="C6" s="836"/>
      <c r="D6" s="836"/>
      <c r="E6" s="836"/>
      <c r="F6" s="836"/>
      <c r="G6" s="836"/>
      <c r="H6" s="836"/>
      <c r="I6" s="836"/>
      <c r="J6" s="836"/>
      <c r="K6" s="836"/>
      <c r="L6" s="837"/>
      <c r="N6" s="1" t="s">
        <v>1708</v>
      </c>
      <c r="O6" s="1" t="s">
        <v>1695</v>
      </c>
    </row>
    <row r="7" spans="2:17" ht="22.5" customHeight="1" x14ac:dyDescent="0.35">
      <c r="B7" s="838" t="s">
        <v>4</v>
      </c>
      <c r="C7" s="839"/>
      <c r="D7" s="839"/>
      <c r="E7" s="839"/>
      <c r="F7" s="839"/>
      <c r="G7" s="839"/>
      <c r="H7" s="839"/>
      <c r="I7" s="839"/>
      <c r="J7" s="839"/>
      <c r="K7" s="839"/>
      <c r="L7" s="840"/>
      <c r="N7" s="1" t="s">
        <v>1709</v>
      </c>
      <c r="O7" s="1" t="s">
        <v>1695</v>
      </c>
    </row>
    <row r="8" spans="2:17" ht="20.149999999999999" customHeight="1" x14ac:dyDescent="0.35">
      <c r="B8" s="671" t="s">
        <v>1679</v>
      </c>
      <c r="C8" s="665"/>
      <c r="D8" s="665"/>
      <c r="E8" s="665"/>
      <c r="F8" s="665"/>
      <c r="G8" s="665"/>
      <c r="H8" s="665"/>
      <c r="I8" s="665"/>
      <c r="J8" s="665"/>
      <c r="K8" s="665"/>
      <c r="L8" s="670"/>
      <c r="N8" s="1" t="s">
        <v>1710</v>
      </c>
      <c r="O8" s="1" t="s">
        <v>1710</v>
      </c>
    </row>
    <row r="9" spans="2:17" ht="22.5" customHeight="1" x14ac:dyDescent="0.35">
      <c r="B9" s="832" t="s">
        <v>119</v>
      </c>
      <c r="C9" s="833"/>
      <c r="D9" s="833"/>
      <c r="E9" s="833"/>
      <c r="F9" s="833"/>
      <c r="G9" s="833"/>
      <c r="H9" s="833"/>
      <c r="I9" s="833"/>
      <c r="J9" s="833"/>
      <c r="K9" s="833"/>
      <c r="L9" s="834"/>
      <c r="N9" s="1" t="s">
        <v>1711</v>
      </c>
      <c r="O9" s="1" t="s">
        <v>1695</v>
      </c>
    </row>
    <row r="10" spans="2:17" ht="22.5" customHeight="1" x14ac:dyDescent="0.35">
      <c r="B10" s="838" t="s">
        <v>120</v>
      </c>
      <c r="C10" s="839"/>
      <c r="D10" s="839"/>
      <c r="E10" s="839"/>
      <c r="F10" s="839"/>
      <c r="G10" s="839"/>
      <c r="H10" s="839"/>
      <c r="I10" s="839"/>
      <c r="J10" s="839"/>
      <c r="K10" s="839"/>
      <c r="L10" s="840"/>
      <c r="N10" s="1" t="s">
        <v>1712</v>
      </c>
      <c r="O10" s="1" t="s">
        <v>1695</v>
      </c>
    </row>
    <row r="11" spans="2:17" ht="20.149999999999999" customHeight="1" x14ac:dyDescent="0.35">
      <c r="B11" s="671" t="s">
        <v>1680</v>
      </c>
      <c r="C11" s="665"/>
      <c r="D11" s="665"/>
      <c r="E11" s="665"/>
      <c r="F11" s="665"/>
      <c r="G11" s="665"/>
      <c r="H11" s="665"/>
      <c r="I11" s="665"/>
      <c r="J11" s="665"/>
      <c r="K11" s="665"/>
      <c r="L11" s="670"/>
      <c r="N11" s="1" t="s">
        <v>1710</v>
      </c>
      <c r="O11" s="1" t="s">
        <v>1710</v>
      </c>
    </row>
    <row r="12" spans="2:17" ht="22.5" customHeight="1" x14ac:dyDescent="0.35">
      <c r="B12" s="841" t="s">
        <v>184</v>
      </c>
      <c r="C12" s="842"/>
      <c r="D12" s="842"/>
      <c r="E12" s="842"/>
      <c r="F12" s="842"/>
      <c r="G12" s="842"/>
      <c r="H12" s="842"/>
      <c r="I12" s="842"/>
      <c r="J12" s="842"/>
      <c r="K12" s="842"/>
      <c r="L12" s="843"/>
      <c r="N12" s="1" t="s">
        <v>1713</v>
      </c>
      <c r="O12" s="1" t="s">
        <v>1695</v>
      </c>
    </row>
    <row r="13" spans="2:17" ht="22.5" customHeight="1" x14ac:dyDescent="0.35">
      <c r="B13" s="835" t="s">
        <v>185</v>
      </c>
      <c r="C13" s="836"/>
      <c r="D13" s="836"/>
      <c r="E13" s="836"/>
      <c r="F13" s="836"/>
      <c r="G13" s="836"/>
      <c r="H13" s="836"/>
      <c r="I13" s="836"/>
      <c r="J13" s="836"/>
      <c r="K13" s="836"/>
      <c r="L13" s="837"/>
      <c r="N13" s="1" t="s">
        <v>1714</v>
      </c>
      <c r="O13" s="1" t="s">
        <v>1695</v>
      </c>
    </row>
    <row r="14" spans="2:17" ht="22.5" customHeight="1" x14ac:dyDescent="0.35">
      <c r="B14" s="835" t="s">
        <v>186</v>
      </c>
      <c r="C14" s="836"/>
      <c r="D14" s="836"/>
      <c r="E14" s="836"/>
      <c r="F14" s="836"/>
      <c r="G14" s="836"/>
      <c r="H14" s="836"/>
      <c r="I14" s="836"/>
      <c r="J14" s="836"/>
      <c r="K14" s="836"/>
      <c r="L14" s="837"/>
      <c r="N14" s="1" t="s">
        <v>1715</v>
      </c>
      <c r="O14" s="1" t="s">
        <v>1695</v>
      </c>
    </row>
    <row r="15" spans="2:17" x14ac:dyDescent="0.35">
      <c r="B15" s="835" t="s">
        <v>187</v>
      </c>
      <c r="C15" s="836"/>
      <c r="D15" s="836"/>
      <c r="E15" s="836"/>
      <c r="F15" s="836"/>
      <c r="G15" s="836"/>
      <c r="H15" s="836"/>
      <c r="I15" s="836"/>
      <c r="J15" s="836"/>
      <c r="K15" s="836"/>
      <c r="L15" s="837"/>
      <c r="N15" s="1" t="s">
        <v>1716</v>
      </c>
      <c r="O15" s="1" t="s">
        <v>1695</v>
      </c>
    </row>
    <row r="16" spans="2:17" x14ac:dyDescent="0.35">
      <c r="B16" s="835" t="s">
        <v>188</v>
      </c>
      <c r="C16" s="836"/>
      <c r="D16" s="836"/>
      <c r="E16" s="836"/>
      <c r="F16" s="836"/>
      <c r="G16" s="836"/>
      <c r="H16" s="836"/>
      <c r="I16" s="836"/>
      <c r="J16" s="836"/>
      <c r="K16" s="836"/>
      <c r="L16" s="837"/>
      <c r="N16" s="1" t="s">
        <v>1717</v>
      </c>
      <c r="O16" s="1" t="s">
        <v>1695</v>
      </c>
    </row>
    <row r="17" spans="2:15" x14ac:dyDescent="0.35">
      <c r="B17" s="838" t="s">
        <v>189</v>
      </c>
      <c r="C17" s="839"/>
      <c r="D17" s="839"/>
      <c r="E17" s="839"/>
      <c r="F17" s="839"/>
      <c r="G17" s="839"/>
      <c r="H17" s="839"/>
      <c r="I17" s="839"/>
      <c r="J17" s="839"/>
      <c r="K17" s="839"/>
      <c r="L17" s="840"/>
      <c r="N17" s="686" t="s">
        <v>1718</v>
      </c>
      <c r="O17" s="1" t="s">
        <v>1695</v>
      </c>
    </row>
    <row r="18" spans="2:15" ht="20.149999999999999" customHeight="1" x14ac:dyDescent="0.35">
      <c r="B18" s="671" t="s">
        <v>691</v>
      </c>
      <c r="C18" s="665"/>
      <c r="D18" s="665"/>
      <c r="E18" s="665"/>
      <c r="F18" s="665"/>
      <c r="G18" s="665"/>
      <c r="H18" s="665"/>
      <c r="I18" s="665"/>
      <c r="J18" s="665"/>
      <c r="K18" s="665"/>
      <c r="L18" s="670"/>
      <c r="N18" s="1" t="s">
        <v>1710</v>
      </c>
      <c r="O18" s="1" t="s">
        <v>1710</v>
      </c>
    </row>
    <row r="19" spans="2:15" x14ac:dyDescent="0.35">
      <c r="B19" s="841" t="s">
        <v>276</v>
      </c>
      <c r="C19" s="842"/>
      <c r="D19" s="842"/>
      <c r="E19" s="842"/>
      <c r="F19" s="842"/>
      <c r="G19" s="842"/>
      <c r="H19" s="842"/>
      <c r="I19" s="842"/>
      <c r="J19" s="842"/>
      <c r="K19" s="842"/>
      <c r="L19" s="843"/>
      <c r="N19" s="679" t="s">
        <v>1719</v>
      </c>
      <c r="O19" s="1" t="s">
        <v>1696</v>
      </c>
    </row>
    <row r="20" spans="2:15" x14ac:dyDescent="0.35">
      <c r="B20" s="835" t="s">
        <v>277</v>
      </c>
      <c r="C20" s="836"/>
      <c r="D20" s="836"/>
      <c r="E20" s="836"/>
      <c r="F20" s="836"/>
      <c r="G20" s="836"/>
      <c r="H20" s="836"/>
      <c r="I20" s="836"/>
      <c r="J20" s="836"/>
      <c r="K20" s="836"/>
      <c r="L20" s="837"/>
      <c r="N20" s="1" t="s">
        <v>1720</v>
      </c>
      <c r="O20" s="1" t="s">
        <v>1696</v>
      </c>
    </row>
    <row r="21" spans="2:15" x14ac:dyDescent="0.35">
      <c r="B21" s="838" t="s">
        <v>278</v>
      </c>
      <c r="C21" s="839"/>
      <c r="D21" s="839"/>
      <c r="E21" s="839"/>
      <c r="F21" s="839"/>
      <c r="G21" s="839"/>
      <c r="H21" s="839"/>
      <c r="I21" s="839"/>
      <c r="J21" s="839"/>
      <c r="K21" s="839"/>
      <c r="L21" s="840"/>
      <c r="N21" s="1" t="s">
        <v>1657</v>
      </c>
      <c r="O21" s="1" t="s">
        <v>1695</v>
      </c>
    </row>
    <row r="22" spans="2:15" ht="20.149999999999999" customHeight="1" x14ac:dyDescent="0.35">
      <c r="B22" s="671" t="s">
        <v>1681</v>
      </c>
      <c r="C22" s="665"/>
      <c r="D22" s="665"/>
      <c r="E22" s="665"/>
      <c r="F22" s="665"/>
      <c r="G22" s="665"/>
      <c r="H22" s="665"/>
      <c r="I22" s="665"/>
      <c r="J22" s="665"/>
      <c r="K22" s="665"/>
      <c r="L22" s="670"/>
      <c r="N22" s="1" t="s">
        <v>1710</v>
      </c>
      <c r="O22" s="1" t="s">
        <v>1710</v>
      </c>
    </row>
    <row r="23" spans="2:15" x14ac:dyDescent="0.35">
      <c r="B23" s="841" t="s">
        <v>154</v>
      </c>
      <c r="C23" s="842"/>
      <c r="D23" s="842"/>
      <c r="E23" s="842"/>
      <c r="F23" s="842"/>
      <c r="G23" s="842"/>
      <c r="H23" s="842"/>
      <c r="I23" s="842"/>
      <c r="J23" s="842"/>
      <c r="K23" s="842"/>
      <c r="L23" s="843"/>
      <c r="N23" s="682" t="s">
        <v>1721</v>
      </c>
      <c r="O23" s="1" t="s">
        <v>1696</v>
      </c>
    </row>
    <row r="24" spans="2:15" x14ac:dyDescent="0.35">
      <c r="B24" s="838" t="s">
        <v>155</v>
      </c>
      <c r="C24" s="839"/>
      <c r="D24" s="839"/>
      <c r="E24" s="839"/>
      <c r="F24" s="839"/>
      <c r="G24" s="839"/>
      <c r="H24" s="839"/>
      <c r="I24" s="839"/>
      <c r="J24" s="839"/>
      <c r="K24" s="839"/>
      <c r="L24" s="840"/>
      <c r="N24" s="682" t="s">
        <v>1722</v>
      </c>
      <c r="O24" s="1" t="s">
        <v>1696</v>
      </c>
    </row>
    <row r="25" spans="2:15" ht="20.149999999999999" customHeight="1" x14ac:dyDescent="0.35">
      <c r="B25" s="671" t="s">
        <v>1682</v>
      </c>
      <c r="C25" s="665"/>
      <c r="D25" s="665"/>
      <c r="E25" s="665"/>
      <c r="F25" s="665"/>
      <c r="G25" s="665"/>
      <c r="H25" s="665"/>
      <c r="I25" s="665"/>
      <c r="J25" s="665"/>
      <c r="K25" s="665"/>
      <c r="L25" s="670"/>
      <c r="N25" s="1" t="s">
        <v>1710</v>
      </c>
      <c r="O25" s="1" t="s">
        <v>1710</v>
      </c>
    </row>
    <row r="26" spans="2:15" x14ac:dyDescent="0.35">
      <c r="B26" s="832" t="s">
        <v>478</v>
      </c>
      <c r="C26" s="833"/>
      <c r="D26" s="833"/>
      <c r="E26" s="833"/>
      <c r="F26" s="833"/>
      <c r="G26" s="833"/>
      <c r="H26" s="833"/>
      <c r="I26" s="833"/>
      <c r="J26" s="833"/>
      <c r="K26" s="833"/>
      <c r="L26" s="834"/>
      <c r="N26" s="679" t="s">
        <v>1723</v>
      </c>
      <c r="O26" s="1" t="s">
        <v>1696</v>
      </c>
    </row>
    <row r="27" spans="2:15" x14ac:dyDescent="0.35">
      <c r="B27" s="835" t="s">
        <v>479</v>
      </c>
      <c r="C27" s="836"/>
      <c r="D27" s="836"/>
      <c r="E27" s="836"/>
      <c r="F27" s="836"/>
      <c r="G27" s="836"/>
      <c r="H27" s="836"/>
      <c r="I27" s="836"/>
      <c r="J27" s="836"/>
      <c r="K27" s="836"/>
      <c r="L27" s="837"/>
      <c r="N27" s="682" t="s">
        <v>1724</v>
      </c>
      <c r="O27" s="1" t="s">
        <v>1697</v>
      </c>
    </row>
    <row r="28" spans="2:15" x14ac:dyDescent="0.35">
      <c r="B28" s="835" t="s">
        <v>480</v>
      </c>
      <c r="C28" s="836"/>
      <c r="D28" s="836"/>
      <c r="E28" s="836"/>
      <c r="F28" s="836"/>
      <c r="G28" s="836"/>
      <c r="H28" s="836"/>
      <c r="I28" s="836"/>
      <c r="J28" s="836"/>
      <c r="K28" s="836"/>
      <c r="L28" s="837"/>
      <c r="N28" s="682" t="s">
        <v>1725</v>
      </c>
      <c r="O28" s="1" t="s">
        <v>1696</v>
      </c>
    </row>
    <row r="29" spans="2:15" x14ac:dyDescent="0.35">
      <c r="B29" s="844" t="s">
        <v>481</v>
      </c>
      <c r="C29" s="845"/>
      <c r="D29" s="845"/>
      <c r="E29" s="845"/>
      <c r="F29" s="845"/>
      <c r="G29" s="845"/>
      <c r="H29" s="845"/>
      <c r="I29" s="845"/>
      <c r="J29" s="845"/>
      <c r="K29" s="845"/>
      <c r="L29" s="846"/>
      <c r="N29" s="1" t="s">
        <v>1658</v>
      </c>
      <c r="O29" s="1" t="s">
        <v>1695</v>
      </c>
    </row>
    <row r="30" spans="2:15" ht="20.149999999999999" customHeight="1" x14ac:dyDescent="0.35">
      <c r="B30" s="671" t="s">
        <v>1683</v>
      </c>
      <c r="D30" s="672"/>
      <c r="E30" s="672"/>
      <c r="F30" s="672"/>
      <c r="G30" s="672"/>
      <c r="H30" s="672"/>
      <c r="I30" s="672"/>
      <c r="J30" s="672"/>
      <c r="K30" s="672"/>
      <c r="L30" s="673"/>
      <c r="N30" s="1" t="s">
        <v>1710</v>
      </c>
      <c r="O30" s="1" t="s">
        <v>1710</v>
      </c>
    </row>
    <row r="31" spans="2:15" x14ac:dyDescent="0.35">
      <c r="B31" s="832" t="s">
        <v>613</v>
      </c>
      <c r="C31" s="833"/>
      <c r="D31" s="833"/>
      <c r="E31" s="833"/>
      <c r="F31" s="833"/>
      <c r="G31" s="833"/>
      <c r="H31" s="833"/>
      <c r="I31" s="833"/>
      <c r="J31" s="833"/>
      <c r="K31" s="833"/>
      <c r="L31" s="834"/>
      <c r="N31" s="1" t="s">
        <v>1726</v>
      </c>
      <c r="O31" s="1" t="s">
        <v>1695</v>
      </c>
    </row>
    <row r="32" spans="2:15" x14ac:dyDescent="0.35">
      <c r="B32" s="835" t="s">
        <v>614</v>
      </c>
      <c r="C32" s="836"/>
      <c r="D32" s="836"/>
      <c r="E32" s="836"/>
      <c r="F32" s="836"/>
      <c r="G32" s="836"/>
      <c r="H32" s="836"/>
      <c r="I32" s="836"/>
      <c r="J32" s="836"/>
      <c r="K32" s="836"/>
      <c r="L32" s="837"/>
      <c r="N32" s="679" t="s">
        <v>1727</v>
      </c>
      <c r="O32" s="1" t="s">
        <v>1694</v>
      </c>
    </row>
    <row r="33" spans="2:15" x14ac:dyDescent="0.35">
      <c r="B33" s="835" t="s">
        <v>615</v>
      </c>
      <c r="C33" s="836"/>
      <c r="D33" s="836"/>
      <c r="E33" s="836"/>
      <c r="F33" s="836"/>
      <c r="G33" s="836"/>
      <c r="H33" s="836"/>
      <c r="I33" s="836"/>
      <c r="J33" s="836"/>
      <c r="K33" s="836"/>
      <c r="L33" s="837"/>
      <c r="N33" s="1" t="s">
        <v>1650</v>
      </c>
      <c r="O33" s="1" t="s">
        <v>1694</v>
      </c>
    </row>
    <row r="34" spans="2:15" x14ac:dyDescent="0.35">
      <c r="B34" s="838" t="s">
        <v>616</v>
      </c>
      <c r="C34" s="839"/>
      <c r="D34" s="839"/>
      <c r="E34" s="839"/>
      <c r="F34" s="839"/>
      <c r="G34" s="839"/>
      <c r="H34" s="839"/>
      <c r="I34" s="839"/>
      <c r="J34" s="839"/>
      <c r="K34" s="839"/>
      <c r="L34" s="840"/>
      <c r="N34" s="679" t="s">
        <v>1659</v>
      </c>
      <c r="O34" s="1" t="s">
        <v>1696</v>
      </c>
    </row>
    <row r="35" spans="2:15" ht="20.149999999999999" customHeight="1" x14ac:dyDescent="0.35">
      <c r="B35" s="671" t="s">
        <v>1684</v>
      </c>
      <c r="C35" s="665"/>
      <c r="D35" s="665"/>
      <c r="E35" s="665"/>
      <c r="F35" s="665"/>
      <c r="G35" s="665"/>
      <c r="H35" s="665"/>
      <c r="I35" s="665"/>
      <c r="J35" s="665"/>
      <c r="K35" s="665"/>
      <c r="L35" s="670"/>
      <c r="N35" s="1" t="s">
        <v>1710</v>
      </c>
      <c r="O35" s="1" t="s">
        <v>1710</v>
      </c>
    </row>
    <row r="36" spans="2:15" x14ac:dyDescent="0.35">
      <c r="B36" s="832" t="s">
        <v>766</v>
      </c>
      <c r="C36" s="833"/>
      <c r="D36" s="833"/>
      <c r="E36" s="833"/>
      <c r="F36" s="833"/>
      <c r="G36" s="833"/>
      <c r="H36" s="833"/>
      <c r="I36" s="833"/>
      <c r="J36" s="833"/>
      <c r="K36" s="833"/>
      <c r="L36" s="834"/>
      <c r="N36" s="1" t="s">
        <v>1660</v>
      </c>
      <c r="O36" s="1" t="s">
        <v>1695</v>
      </c>
    </row>
    <row r="37" spans="2:15" x14ac:dyDescent="0.35">
      <c r="B37" s="835" t="s">
        <v>767</v>
      </c>
      <c r="C37" s="836"/>
      <c r="D37" s="836"/>
      <c r="E37" s="836"/>
      <c r="F37" s="836"/>
      <c r="G37" s="836"/>
      <c r="H37" s="836"/>
      <c r="I37" s="836"/>
      <c r="J37" s="836"/>
      <c r="K37" s="836"/>
      <c r="L37" s="837"/>
      <c r="N37" s="1" t="s">
        <v>1661</v>
      </c>
      <c r="O37" s="1" t="s">
        <v>1695</v>
      </c>
    </row>
    <row r="38" spans="2:15" x14ac:dyDescent="0.35">
      <c r="B38" s="835" t="s">
        <v>768</v>
      </c>
      <c r="C38" s="836"/>
      <c r="D38" s="836"/>
      <c r="E38" s="836"/>
      <c r="F38" s="836"/>
      <c r="G38" s="836"/>
      <c r="H38" s="836"/>
      <c r="I38" s="836"/>
      <c r="J38" s="836"/>
      <c r="K38" s="836"/>
      <c r="L38" s="837"/>
      <c r="N38" s="1" t="s">
        <v>1662</v>
      </c>
      <c r="O38" s="1" t="s">
        <v>1696</v>
      </c>
    </row>
    <row r="39" spans="2:15" x14ac:dyDescent="0.35">
      <c r="B39" s="835" t="s">
        <v>769</v>
      </c>
      <c r="C39" s="836"/>
      <c r="D39" s="836"/>
      <c r="E39" s="836"/>
      <c r="F39" s="836"/>
      <c r="G39" s="836"/>
      <c r="H39" s="836"/>
      <c r="I39" s="836"/>
      <c r="J39" s="836"/>
      <c r="K39" s="836"/>
      <c r="L39" s="837"/>
      <c r="N39" s="1" t="s">
        <v>1704</v>
      </c>
      <c r="O39" s="1" t="s">
        <v>1696</v>
      </c>
    </row>
    <row r="40" spans="2:15" x14ac:dyDescent="0.35">
      <c r="B40" s="835" t="s">
        <v>770</v>
      </c>
      <c r="C40" s="836"/>
      <c r="D40" s="836"/>
      <c r="E40" s="836"/>
      <c r="F40" s="836"/>
      <c r="G40" s="836"/>
      <c r="H40" s="836"/>
      <c r="I40" s="836"/>
      <c r="J40" s="836"/>
      <c r="K40" s="836"/>
      <c r="L40" s="837"/>
      <c r="N40" s="1" t="s">
        <v>1663</v>
      </c>
      <c r="O40" s="1" t="s">
        <v>1696</v>
      </c>
    </row>
    <row r="41" spans="2:15" x14ac:dyDescent="0.35">
      <c r="B41" s="835" t="s">
        <v>771</v>
      </c>
      <c r="C41" s="836"/>
      <c r="D41" s="836"/>
      <c r="E41" s="836"/>
      <c r="F41" s="836"/>
      <c r="G41" s="836"/>
      <c r="H41" s="836"/>
      <c r="I41" s="836"/>
      <c r="J41" s="836"/>
      <c r="K41" s="836"/>
      <c r="L41" s="837"/>
      <c r="N41" s="1" t="s">
        <v>1664</v>
      </c>
      <c r="O41" s="1" t="s">
        <v>1696</v>
      </c>
    </row>
    <row r="42" spans="2:15" x14ac:dyDescent="0.35">
      <c r="B42" s="835" t="s">
        <v>772</v>
      </c>
      <c r="C42" s="836"/>
      <c r="D42" s="836"/>
      <c r="E42" s="836"/>
      <c r="F42" s="836"/>
      <c r="G42" s="836"/>
      <c r="H42" s="836"/>
      <c r="I42" s="836"/>
      <c r="J42" s="836"/>
      <c r="K42" s="836"/>
      <c r="L42" s="837"/>
      <c r="N42" s="1" t="s">
        <v>1665</v>
      </c>
      <c r="O42" s="1" t="s">
        <v>1696</v>
      </c>
    </row>
    <row r="43" spans="2:15" x14ac:dyDescent="0.35">
      <c r="B43" s="835" t="s">
        <v>773</v>
      </c>
      <c r="C43" s="836"/>
      <c r="D43" s="836"/>
      <c r="E43" s="836"/>
      <c r="F43" s="836"/>
      <c r="G43" s="836"/>
      <c r="H43" s="836"/>
      <c r="I43" s="836"/>
      <c r="J43" s="836"/>
      <c r="K43" s="836"/>
      <c r="L43" s="837"/>
      <c r="N43" s="1" t="s">
        <v>1666</v>
      </c>
      <c r="O43" s="1" t="s">
        <v>1696</v>
      </c>
    </row>
    <row r="44" spans="2:15" x14ac:dyDescent="0.35">
      <c r="B44" s="835" t="s">
        <v>774</v>
      </c>
      <c r="C44" s="836"/>
      <c r="D44" s="836"/>
      <c r="E44" s="836"/>
      <c r="F44" s="836"/>
      <c r="G44" s="836"/>
      <c r="H44" s="836"/>
      <c r="I44" s="836"/>
      <c r="J44" s="836"/>
      <c r="K44" s="836"/>
      <c r="L44" s="837"/>
      <c r="N44" s="1" t="s">
        <v>1667</v>
      </c>
      <c r="O44" s="1" t="s">
        <v>1695</v>
      </c>
    </row>
    <row r="45" spans="2:15" x14ac:dyDescent="0.35">
      <c r="B45" s="835" t="s">
        <v>775</v>
      </c>
      <c r="C45" s="836"/>
      <c r="D45" s="836"/>
      <c r="E45" s="836"/>
      <c r="F45" s="836"/>
      <c r="G45" s="836"/>
      <c r="H45" s="836"/>
      <c r="I45" s="836"/>
      <c r="J45" s="836"/>
      <c r="K45" s="836"/>
      <c r="L45" s="837"/>
      <c r="N45" s="1" t="s">
        <v>1668</v>
      </c>
      <c r="O45" s="1" t="s">
        <v>1696</v>
      </c>
    </row>
    <row r="46" spans="2:15" x14ac:dyDescent="0.35">
      <c r="B46" s="835" t="s">
        <v>776</v>
      </c>
      <c r="C46" s="836"/>
      <c r="D46" s="836"/>
      <c r="E46" s="836"/>
      <c r="F46" s="836"/>
      <c r="G46" s="836"/>
      <c r="H46" s="836"/>
      <c r="I46" s="836"/>
      <c r="J46" s="836"/>
      <c r="K46" s="836"/>
      <c r="L46" s="837"/>
      <c r="N46" s="1" t="s">
        <v>1669</v>
      </c>
      <c r="O46" s="1" t="s">
        <v>1696</v>
      </c>
    </row>
    <row r="47" spans="2:15" x14ac:dyDescent="0.35">
      <c r="B47" s="835" t="s">
        <v>777</v>
      </c>
      <c r="C47" s="836"/>
      <c r="D47" s="836"/>
      <c r="E47" s="836"/>
      <c r="F47" s="836"/>
      <c r="G47" s="836"/>
      <c r="H47" s="836"/>
      <c r="I47" s="836"/>
      <c r="J47" s="836"/>
      <c r="K47" s="836"/>
      <c r="L47" s="837"/>
      <c r="N47" s="1" t="s">
        <v>1670</v>
      </c>
      <c r="O47" s="1" t="s">
        <v>1696</v>
      </c>
    </row>
    <row r="48" spans="2:15" x14ac:dyDescent="0.35">
      <c r="B48" s="835" t="s">
        <v>778</v>
      </c>
      <c r="C48" s="836"/>
      <c r="D48" s="836"/>
      <c r="E48" s="836"/>
      <c r="F48" s="836"/>
      <c r="G48" s="836"/>
      <c r="H48" s="836"/>
      <c r="I48" s="836"/>
      <c r="J48" s="836"/>
      <c r="K48" s="836"/>
      <c r="L48" s="837"/>
      <c r="N48" s="1" t="s">
        <v>1671</v>
      </c>
      <c r="O48" s="1" t="s">
        <v>1696</v>
      </c>
    </row>
    <row r="49" spans="2:15" x14ac:dyDescent="0.35">
      <c r="B49" s="838" t="s">
        <v>1626</v>
      </c>
      <c r="C49" s="839"/>
      <c r="D49" s="839"/>
      <c r="E49" s="839"/>
      <c r="F49" s="839"/>
      <c r="G49" s="839"/>
      <c r="H49" s="839"/>
      <c r="I49" s="839"/>
      <c r="J49" s="839"/>
      <c r="K49" s="839"/>
      <c r="L49" s="840"/>
      <c r="N49" s="1" t="s">
        <v>1672</v>
      </c>
      <c r="O49" s="1" t="s">
        <v>1696</v>
      </c>
    </row>
    <row r="50" spans="2:15" ht="20.149999999999999" customHeight="1" x14ac:dyDescent="0.35">
      <c r="B50" s="671" t="s">
        <v>1685</v>
      </c>
      <c r="C50" s="665"/>
      <c r="D50" s="665"/>
      <c r="E50" s="665"/>
      <c r="F50" s="665"/>
      <c r="G50" s="665"/>
      <c r="H50" s="665"/>
      <c r="I50" s="665"/>
      <c r="J50" s="665"/>
      <c r="K50" s="665"/>
      <c r="L50" s="670"/>
      <c r="N50" s="1" t="s">
        <v>1710</v>
      </c>
      <c r="O50" s="1" t="s">
        <v>1710</v>
      </c>
    </row>
    <row r="51" spans="2:15" x14ac:dyDescent="0.35">
      <c r="B51" s="832" t="s">
        <v>1627</v>
      </c>
      <c r="C51" s="833"/>
      <c r="D51" s="833"/>
      <c r="E51" s="833"/>
      <c r="F51" s="833"/>
      <c r="G51" s="833"/>
      <c r="H51" s="833"/>
      <c r="I51" s="833"/>
      <c r="J51" s="833"/>
      <c r="K51" s="833"/>
      <c r="L51" s="834"/>
      <c r="N51" s="1" t="s">
        <v>1728</v>
      </c>
      <c r="O51" s="1" t="s">
        <v>1695</v>
      </c>
    </row>
    <row r="52" spans="2:15" x14ac:dyDescent="0.35">
      <c r="B52" s="838" t="s">
        <v>1628</v>
      </c>
      <c r="C52" s="839"/>
      <c r="D52" s="839"/>
      <c r="E52" s="839"/>
      <c r="F52" s="839"/>
      <c r="G52" s="839"/>
      <c r="H52" s="839"/>
      <c r="I52" s="839"/>
      <c r="J52" s="839"/>
      <c r="K52" s="839"/>
      <c r="L52" s="840"/>
      <c r="N52" s="1" t="s">
        <v>1729</v>
      </c>
      <c r="O52" s="1" t="s">
        <v>1696</v>
      </c>
    </row>
    <row r="53" spans="2:15" ht="20.149999999999999" customHeight="1" x14ac:dyDescent="0.35">
      <c r="B53" s="671" t="s">
        <v>1686</v>
      </c>
      <c r="C53" s="665"/>
      <c r="D53" s="665"/>
      <c r="E53" s="665"/>
      <c r="F53" s="665"/>
      <c r="G53" s="665"/>
      <c r="H53" s="665"/>
      <c r="I53" s="665"/>
      <c r="J53" s="665"/>
      <c r="K53" s="665"/>
      <c r="L53" s="670"/>
      <c r="N53" s="1" t="s">
        <v>1710</v>
      </c>
      <c r="O53" s="1" t="s">
        <v>1710</v>
      </c>
    </row>
    <row r="54" spans="2:15" x14ac:dyDescent="0.35">
      <c r="B54" s="832" t="s">
        <v>1629</v>
      </c>
      <c r="C54" s="833"/>
      <c r="D54" s="833"/>
      <c r="E54" s="833"/>
      <c r="F54" s="833"/>
      <c r="G54" s="833"/>
      <c r="H54" s="833"/>
      <c r="I54" s="833"/>
      <c r="J54" s="833"/>
      <c r="K54" s="833"/>
      <c r="L54" s="834"/>
      <c r="N54" s="1" t="s">
        <v>1730</v>
      </c>
      <c r="O54" s="1" t="s">
        <v>1695</v>
      </c>
    </row>
    <row r="55" spans="2:15" x14ac:dyDescent="0.35">
      <c r="B55" s="835" t="s">
        <v>1630</v>
      </c>
      <c r="C55" s="836"/>
      <c r="D55" s="836"/>
      <c r="E55" s="836"/>
      <c r="F55" s="836"/>
      <c r="G55" s="836"/>
      <c r="H55" s="836"/>
      <c r="I55" s="836"/>
      <c r="J55" s="836"/>
      <c r="K55" s="836"/>
      <c r="L55" s="837"/>
      <c r="N55" s="682" t="s">
        <v>1731</v>
      </c>
      <c r="O55" s="1" t="s">
        <v>1696</v>
      </c>
    </row>
    <row r="56" spans="2:15" x14ac:dyDescent="0.35">
      <c r="B56" s="838" t="s">
        <v>1631</v>
      </c>
      <c r="C56" s="839"/>
      <c r="D56" s="839"/>
      <c r="E56" s="839"/>
      <c r="F56" s="839"/>
      <c r="G56" s="839"/>
      <c r="H56" s="839"/>
      <c r="I56" s="839"/>
      <c r="J56" s="839"/>
      <c r="K56" s="839"/>
      <c r="L56" s="840"/>
      <c r="N56" s="682" t="s">
        <v>1732</v>
      </c>
      <c r="O56" s="1" t="s">
        <v>1696</v>
      </c>
    </row>
    <row r="57" spans="2:15" ht="20.149999999999999" customHeight="1" x14ac:dyDescent="0.35">
      <c r="B57" s="671" t="s">
        <v>1687</v>
      </c>
      <c r="C57" s="665"/>
      <c r="D57" s="665"/>
      <c r="E57" s="665"/>
      <c r="F57" s="665"/>
      <c r="G57" s="665"/>
      <c r="H57" s="665"/>
      <c r="I57" s="665"/>
      <c r="J57" s="665"/>
      <c r="K57" s="665"/>
      <c r="L57" s="670"/>
      <c r="N57" s="1" t="s">
        <v>1710</v>
      </c>
      <c r="O57" s="1" t="s">
        <v>1710</v>
      </c>
    </row>
    <row r="58" spans="2:15" x14ac:dyDescent="0.35">
      <c r="B58" s="832" t="s">
        <v>1632</v>
      </c>
      <c r="C58" s="833"/>
      <c r="D58" s="833"/>
      <c r="E58" s="833"/>
      <c r="F58" s="833"/>
      <c r="G58" s="833"/>
      <c r="H58" s="833"/>
      <c r="I58" s="833"/>
      <c r="J58" s="833"/>
      <c r="K58" s="833"/>
      <c r="L58" s="834"/>
      <c r="N58" s="686" t="s">
        <v>1733</v>
      </c>
      <c r="O58" s="1" t="s">
        <v>1695</v>
      </c>
    </row>
    <row r="59" spans="2:15" x14ac:dyDescent="0.35">
      <c r="B59" s="835" t="s">
        <v>1633</v>
      </c>
      <c r="C59" s="836"/>
      <c r="D59" s="836"/>
      <c r="E59" s="836"/>
      <c r="F59" s="836"/>
      <c r="G59" s="836"/>
      <c r="H59" s="836"/>
      <c r="I59" s="836"/>
      <c r="J59" s="836"/>
      <c r="K59" s="836"/>
      <c r="L59" s="837"/>
      <c r="N59" s="686" t="s">
        <v>1673</v>
      </c>
      <c r="O59" s="1" t="s">
        <v>1696</v>
      </c>
    </row>
    <row r="60" spans="2:15" x14ac:dyDescent="0.35">
      <c r="B60" s="835" t="s">
        <v>1634</v>
      </c>
      <c r="C60" s="836"/>
      <c r="D60" s="836"/>
      <c r="E60" s="836"/>
      <c r="F60" s="836"/>
      <c r="G60" s="836"/>
      <c r="H60" s="836"/>
      <c r="I60" s="836"/>
      <c r="J60" s="836"/>
      <c r="K60" s="836"/>
      <c r="L60" s="837"/>
      <c r="N60" s="686" t="s">
        <v>1703</v>
      </c>
      <c r="O60" s="1" t="s">
        <v>1695</v>
      </c>
    </row>
    <row r="61" spans="2:15" x14ac:dyDescent="0.35">
      <c r="B61" s="835" t="s">
        <v>1635</v>
      </c>
      <c r="C61" s="836"/>
      <c r="D61" s="836"/>
      <c r="E61" s="836"/>
      <c r="F61" s="836"/>
      <c r="G61" s="836"/>
      <c r="H61" s="836"/>
      <c r="I61" s="836"/>
      <c r="J61" s="836"/>
      <c r="K61" s="836"/>
      <c r="L61" s="837"/>
      <c r="N61" s="686" t="s">
        <v>1674</v>
      </c>
      <c r="O61" s="1" t="s">
        <v>1696</v>
      </c>
    </row>
    <row r="62" spans="2:15" x14ac:dyDescent="0.35">
      <c r="B62" s="835" t="s">
        <v>1636</v>
      </c>
      <c r="C62" s="836"/>
      <c r="D62" s="836"/>
      <c r="E62" s="836"/>
      <c r="F62" s="836"/>
      <c r="G62" s="836"/>
      <c r="H62" s="836"/>
      <c r="I62" s="836"/>
      <c r="J62" s="836"/>
      <c r="K62" s="836"/>
      <c r="L62" s="837"/>
      <c r="N62" s="686" t="s">
        <v>1677</v>
      </c>
      <c r="O62" s="1" t="s">
        <v>1696</v>
      </c>
    </row>
    <row r="63" spans="2:15" x14ac:dyDescent="0.35">
      <c r="B63" s="835" t="s">
        <v>1637</v>
      </c>
      <c r="C63" s="836"/>
      <c r="D63" s="836"/>
      <c r="E63" s="836"/>
      <c r="F63" s="836"/>
      <c r="G63" s="836"/>
      <c r="H63" s="836"/>
      <c r="I63" s="836"/>
      <c r="J63" s="836"/>
      <c r="K63" s="836"/>
      <c r="L63" s="837"/>
      <c r="N63" s="686" t="s">
        <v>1734</v>
      </c>
      <c r="O63" s="1" t="s">
        <v>1694</v>
      </c>
    </row>
    <row r="64" spans="2:15" x14ac:dyDescent="0.35">
      <c r="B64" s="835" t="s">
        <v>1638</v>
      </c>
      <c r="C64" s="836"/>
      <c r="D64" s="836"/>
      <c r="E64" s="836"/>
      <c r="F64" s="836"/>
      <c r="G64" s="836"/>
      <c r="H64" s="836"/>
      <c r="I64" s="836"/>
      <c r="J64" s="836"/>
      <c r="K64" s="836"/>
      <c r="L64" s="837"/>
      <c r="N64" s="686" t="s">
        <v>1735</v>
      </c>
      <c r="O64" s="1" t="s">
        <v>1695</v>
      </c>
    </row>
    <row r="65" spans="2:15" x14ac:dyDescent="0.35">
      <c r="B65" s="838" t="s">
        <v>1639</v>
      </c>
      <c r="C65" s="839"/>
      <c r="D65" s="839"/>
      <c r="E65" s="839"/>
      <c r="F65" s="839"/>
      <c r="G65" s="839"/>
      <c r="H65" s="839"/>
      <c r="I65" s="839"/>
      <c r="J65" s="839"/>
      <c r="K65" s="839"/>
      <c r="L65" s="840"/>
      <c r="N65" s="686" t="s">
        <v>1736</v>
      </c>
      <c r="O65" s="1" t="s">
        <v>1695</v>
      </c>
    </row>
    <row r="66" spans="2:15" ht="20.149999999999999" customHeight="1" x14ac:dyDescent="0.35">
      <c r="B66" s="671" t="s">
        <v>1688</v>
      </c>
      <c r="C66" s="668"/>
      <c r="D66" s="668"/>
      <c r="E66" s="668"/>
      <c r="F66" s="668"/>
      <c r="G66" s="668"/>
      <c r="H66" s="668"/>
      <c r="I66" s="668"/>
      <c r="J66" s="668"/>
      <c r="K66" s="668"/>
      <c r="L66" s="669"/>
      <c r="N66" s="1" t="s">
        <v>1710</v>
      </c>
      <c r="O66" s="1" t="s">
        <v>1710</v>
      </c>
    </row>
    <row r="67" spans="2:15" x14ac:dyDescent="0.35">
      <c r="B67" s="847" t="s">
        <v>1640</v>
      </c>
      <c r="C67" s="848"/>
      <c r="D67" s="848"/>
      <c r="E67" s="848"/>
      <c r="F67" s="848"/>
      <c r="G67" s="848"/>
      <c r="H67" s="848"/>
      <c r="I67" s="848"/>
      <c r="J67" s="848"/>
      <c r="K67" s="848"/>
      <c r="L67" s="849"/>
      <c r="N67" s="686" t="s">
        <v>1737</v>
      </c>
      <c r="O67" s="1" t="s">
        <v>1696</v>
      </c>
    </row>
    <row r="68" spans="2:15" ht="20.149999999999999" customHeight="1" x14ac:dyDescent="0.35">
      <c r="B68" s="671" t="s">
        <v>1689</v>
      </c>
      <c r="C68" s="666"/>
      <c r="D68" s="666"/>
      <c r="E68" s="666"/>
      <c r="F68" s="666"/>
      <c r="G68" s="666"/>
      <c r="H68" s="666"/>
      <c r="I68" s="666"/>
      <c r="J68" s="666"/>
      <c r="K68" s="666"/>
      <c r="L68" s="667"/>
      <c r="N68" s="1" t="s">
        <v>1710</v>
      </c>
      <c r="O68" s="1" t="s">
        <v>1710</v>
      </c>
    </row>
    <row r="69" spans="2:15" x14ac:dyDescent="0.35">
      <c r="B69" s="832" t="s">
        <v>1641</v>
      </c>
      <c r="C69" s="833"/>
      <c r="D69" s="833"/>
      <c r="E69" s="833"/>
      <c r="F69" s="833"/>
      <c r="G69" s="833"/>
      <c r="H69" s="833"/>
      <c r="I69" s="833"/>
      <c r="J69" s="833"/>
      <c r="K69" s="833"/>
      <c r="L69" s="834"/>
      <c r="N69" s="1" t="s">
        <v>1738</v>
      </c>
      <c r="O69" s="1" t="s">
        <v>1695</v>
      </c>
    </row>
    <row r="70" spans="2:15" x14ac:dyDescent="0.35">
      <c r="B70" s="835" t="s">
        <v>1642</v>
      </c>
      <c r="C70" s="836"/>
      <c r="D70" s="836"/>
      <c r="E70" s="836"/>
      <c r="F70" s="836"/>
      <c r="G70" s="836"/>
      <c r="H70" s="836"/>
      <c r="I70" s="836"/>
      <c r="J70" s="836"/>
      <c r="K70" s="836"/>
      <c r="L70" s="837"/>
      <c r="N70" s="1" t="s">
        <v>1739</v>
      </c>
      <c r="O70" s="1" t="s">
        <v>1698</v>
      </c>
    </row>
    <row r="71" spans="2:15" x14ac:dyDescent="0.35">
      <c r="B71" s="835" t="s">
        <v>1643</v>
      </c>
      <c r="C71" s="836"/>
      <c r="D71" s="836"/>
      <c r="E71" s="836"/>
      <c r="F71" s="836"/>
      <c r="G71" s="836"/>
      <c r="H71" s="836"/>
      <c r="I71" s="836"/>
      <c r="J71" s="836"/>
      <c r="K71" s="836"/>
      <c r="L71" s="837"/>
      <c r="N71" s="682" t="s">
        <v>1740</v>
      </c>
      <c r="O71" s="1" t="s">
        <v>1696</v>
      </c>
    </row>
    <row r="72" spans="2:15" x14ac:dyDescent="0.35">
      <c r="B72" s="835" t="s">
        <v>1644</v>
      </c>
      <c r="C72" s="836"/>
      <c r="D72" s="836"/>
      <c r="E72" s="836"/>
      <c r="F72" s="836"/>
      <c r="G72" s="836"/>
      <c r="H72" s="836"/>
      <c r="I72" s="836"/>
      <c r="J72" s="836"/>
      <c r="K72" s="836"/>
      <c r="L72" s="837"/>
      <c r="N72" s="682" t="s">
        <v>1741</v>
      </c>
      <c r="O72" s="1" t="s">
        <v>1696</v>
      </c>
    </row>
    <row r="73" spans="2:15" x14ac:dyDescent="0.35">
      <c r="B73" s="850" t="s">
        <v>1645</v>
      </c>
      <c r="C73" s="851"/>
      <c r="D73" s="851"/>
      <c r="E73" s="851"/>
      <c r="F73" s="851"/>
      <c r="G73" s="851"/>
      <c r="H73" s="851"/>
      <c r="I73" s="851"/>
      <c r="J73" s="851"/>
      <c r="K73" s="851"/>
      <c r="L73" s="852"/>
      <c r="N73" s="686" t="s">
        <v>1742</v>
      </c>
      <c r="O73" s="1" t="s">
        <v>1696</v>
      </c>
    </row>
    <row r="74" spans="2:15" x14ac:dyDescent="0.35">
      <c r="B74" s="835" t="s">
        <v>1646</v>
      </c>
      <c r="C74" s="836"/>
      <c r="D74" s="836"/>
      <c r="E74" s="836"/>
      <c r="F74" s="836"/>
      <c r="G74" s="836"/>
      <c r="H74" s="836"/>
      <c r="I74" s="836"/>
      <c r="J74" s="836"/>
      <c r="K74" s="836"/>
      <c r="L74" s="837"/>
      <c r="N74" s="686" t="s">
        <v>1743</v>
      </c>
      <c r="O74" s="1" t="s">
        <v>1696</v>
      </c>
    </row>
    <row r="75" spans="2:15" x14ac:dyDescent="0.35">
      <c r="B75" s="835" t="s">
        <v>1647</v>
      </c>
      <c r="C75" s="836"/>
      <c r="D75" s="836"/>
      <c r="E75" s="836"/>
      <c r="F75" s="836"/>
      <c r="G75" s="836"/>
      <c r="H75" s="836"/>
      <c r="I75" s="836"/>
      <c r="J75" s="836"/>
      <c r="K75" s="836"/>
      <c r="L75" s="837"/>
      <c r="N75" s="686" t="s">
        <v>1744</v>
      </c>
      <c r="O75" s="1" t="s">
        <v>1696</v>
      </c>
    </row>
    <row r="76" spans="2:15" x14ac:dyDescent="0.35">
      <c r="B76" s="835" t="s">
        <v>1648</v>
      </c>
      <c r="C76" s="836"/>
      <c r="D76" s="836"/>
      <c r="E76" s="836"/>
      <c r="F76" s="836"/>
      <c r="G76" s="836"/>
      <c r="H76" s="836"/>
      <c r="I76" s="836"/>
      <c r="J76" s="836"/>
      <c r="K76" s="836"/>
      <c r="L76" s="837"/>
      <c r="N76" s="686" t="s">
        <v>1745</v>
      </c>
      <c r="O76" s="1" t="s">
        <v>1694</v>
      </c>
    </row>
    <row r="77" spans="2:15" x14ac:dyDescent="0.35">
      <c r="B77" s="838" t="s">
        <v>1649</v>
      </c>
      <c r="C77" s="839"/>
      <c r="D77" s="839"/>
      <c r="E77" s="839"/>
      <c r="F77" s="839"/>
      <c r="G77" s="839"/>
      <c r="H77" s="839"/>
      <c r="I77" s="839"/>
      <c r="J77" s="839"/>
      <c r="K77" s="839"/>
      <c r="L77" s="840"/>
      <c r="N77" s="686" t="s">
        <v>1746</v>
      </c>
      <c r="O77" s="1" t="s">
        <v>1696</v>
      </c>
    </row>
    <row r="78" spans="2:15" ht="20.149999999999999" customHeight="1" x14ac:dyDescent="0.35">
      <c r="B78" s="671" t="s">
        <v>1690</v>
      </c>
      <c r="C78" s="665"/>
      <c r="D78" s="665"/>
      <c r="E78" s="665"/>
      <c r="F78" s="665"/>
      <c r="G78" s="665"/>
      <c r="H78" s="665"/>
      <c r="I78" s="665"/>
      <c r="J78" s="665"/>
      <c r="K78" s="665"/>
      <c r="L78" s="670"/>
      <c r="N78" s="1" t="s">
        <v>1710</v>
      </c>
      <c r="O78" s="1" t="s">
        <v>1710</v>
      </c>
    </row>
    <row r="79" spans="2:15" x14ac:dyDescent="0.35">
      <c r="B79" s="832" t="s">
        <v>1362</v>
      </c>
      <c r="C79" s="833"/>
      <c r="D79" s="833"/>
      <c r="E79" s="833"/>
      <c r="F79" s="833"/>
      <c r="G79" s="833"/>
      <c r="H79" s="833"/>
      <c r="I79" s="833"/>
      <c r="J79" s="833"/>
      <c r="K79" s="833"/>
      <c r="L79" s="834"/>
      <c r="N79" s="686" t="s">
        <v>1656</v>
      </c>
      <c r="O79" s="1" t="s">
        <v>1699</v>
      </c>
    </row>
    <row r="80" spans="2:15" x14ac:dyDescent="0.35">
      <c r="B80" s="835" t="s">
        <v>1363</v>
      </c>
      <c r="C80" s="836"/>
      <c r="D80" s="836"/>
      <c r="E80" s="836"/>
      <c r="F80" s="836"/>
      <c r="G80" s="836"/>
      <c r="H80" s="836"/>
      <c r="I80" s="836"/>
      <c r="J80" s="836"/>
      <c r="K80" s="836"/>
      <c r="L80" s="837"/>
      <c r="N80" s="686" t="s">
        <v>1651</v>
      </c>
      <c r="O80" s="1" t="s">
        <v>1696</v>
      </c>
    </row>
    <row r="81" spans="2:15" x14ac:dyDescent="0.35">
      <c r="B81" s="835" t="s">
        <v>1364</v>
      </c>
      <c r="C81" s="836"/>
      <c r="D81" s="836"/>
      <c r="E81" s="836"/>
      <c r="F81" s="836"/>
      <c r="G81" s="836"/>
      <c r="H81" s="836"/>
      <c r="I81" s="836"/>
      <c r="J81" s="836"/>
      <c r="K81" s="836"/>
      <c r="L81" s="837"/>
      <c r="N81" s="686" t="s">
        <v>1652</v>
      </c>
      <c r="O81" s="1" t="s">
        <v>1696</v>
      </c>
    </row>
    <row r="82" spans="2:15" x14ac:dyDescent="0.35">
      <c r="B82" s="835" t="s">
        <v>1365</v>
      </c>
      <c r="C82" s="836"/>
      <c r="D82" s="836"/>
      <c r="E82" s="836"/>
      <c r="F82" s="836"/>
      <c r="G82" s="836"/>
      <c r="H82" s="836"/>
      <c r="I82" s="836"/>
      <c r="J82" s="836"/>
      <c r="K82" s="836"/>
      <c r="L82" s="837"/>
      <c r="N82" s="686" t="s">
        <v>1653</v>
      </c>
      <c r="O82" s="1" t="s">
        <v>1696</v>
      </c>
    </row>
    <row r="83" spans="2:15" x14ac:dyDescent="0.35">
      <c r="B83" s="835" t="s">
        <v>1366</v>
      </c>
      <c r="C83" s="836"/>
      <c r="D83" s="836"/>
      <c r="E83" s="836"/>
      <c r="F83" s="836"/>
      <c r="G83" s="836"/>
      <c r="H83" s="836"/>
      <c r="I83" s="836"/>
      <c r="J83" s="836"/>
      <c r="K83" s="836"/>
      <c r="L83" s="837"/>
      <c r="N83" s="686" t="s">
        <v>1654</v>
      </c>
      <c r="O83" s="1" t="s">
        <v>1696</v>
      </c>
    </row>
    <row r="84" spans="2:15" x14ac:dyDescent="0.35">
      <c r="B84" s="838" t="s">
        <v>1367</v>
      </c>
      <c r="C84" s="839"/>
      <c r="D84" s="839"/>
      <c r="E84" s="839"/>
      <c r="F84" s="839"/>
      <c r="G84" s="839"/>
      <c r="H84" s="839"/>
      <c r="I84" s="839"/>
      <c r="J84" s="839"/>
      <c r="K84" s="839"/>
      <c r="L84" s="840"/>
      <c r="N84" s="686" t="s">
        <v>1655</v>
      </c>
      <c r="O84" s="1" t="s">
        <v>1696</v>
      </c>
    </row>
    <row r="85" spans="2:15" ht="20.149999999999999" customHeight="1" x14ac:dyDescent="0.35">
      <c r="B85" s="671" t="s">
        <v>1691</v>
      </c>
      <c r="C85" s="665"/>
      <c r="D85" s="665"/>
      <c r="E85" s="665"/>
      <c r="F85" s="665"/>
      <c r="G85" s="665"/>
      <c r="H85" s="665"/>
      <c r="I85" s="665"/>
      <c r="J85" s="665"/>
      <c r="K85" s="665"/>
      <c r="L85" s="670"/>
      <c r="N85" s="1" t="s">
        <v>1710</v>
      </c>
      <c r="O85" s="1" t="s">
        <v>1710</v>
      </c>
    </row>
    <row r="86" spans="2:15" x14ac:dyDescent="0.35">
      <c r="B86" s="832" t="s">
        <v>1134</v>
      </c>
      <c r="C86" s="833"/>
      <c r="D86" s="833"/>
      <c r="E86" s="833"/>
      <c r="F86" s="833"/>
      <c r="G86" s="833"/>
      <c r="H86" s="833"/>
      <c r="I86" s="833"/>
      <c r="J86" s="833"/>
      <c r="K86" s="833"/>
      <c r="L86" s="834"/>
      <c r="N86" s="1" t="s">
        <v>1675</v>
      </c>
      <c r="O86" s="1" t="s">
        <v>1699</v>
      </c>
    </row>
    <row r="87" spans="2:15" x14ac:dyDescent="0.35">
      <c r="B87" s="835" t="s">
        <v>1135</v>
      </c>
      <c r="C87" s="836"/>
      <c r="D87" s="836"/>
      <c r="E87" s="836"/>
      <c r="F87" s="836"/>
      <c r="G87" s="836"/>
      <c r="H87" s="836"/>
      <c r="I87" s="836"/>
      <c r="J87" s="836"/>
      <c r="K87" s="836"/>
      <c r="L87" s="837"/>
      <c r="N87" s="682" t="s">
        <v>1747</v>
      </c>
      <c r="O87" s="1" t="s">
        <v>1696</v>
      </c>
    </row>
    <row r="88" spans="2:15" x14ac:dyDescent="0.35">
      <c r="B88" s="835" t="s">
        <v>1136</v>
      </c>
      <c r="C88" s="836"/>
      <c r="D88" s="836"/>
      <c r="E88" s="836"/>
      <c r="F88" s="836"/>
      <c r="G88" s="836"/>
      <c r="H88" s="836"/>
      <c r="I88" s="836"/>
      <c r="J88" s="836"/>
      <c r="K88" s="836"/>
      <c r="L88" s="837"/>
      <c r="N88" s="686" t="s">
        <v>1676</v>
      </c>
      <c r="O88" s="1" t="s">
        <v>1699</v>
      </c>
    </row>
    <row r="89" spans="2:15" x14ac:dyDescent="0.35">
      <c r="B89" s="835" t="s">
        <v>1137</v>
      </c>
      <c r="C89" s="836"/>
      <c r="D89" s="836"/>
      <c r="E89" s="836"/>
      <c r="F89" s="836"/>
      <c r="G89" s="836"/>
      <c r="H89" s="836"/>
      <c r="I89" s="836"/>
      <c r="J89" s="836"/>
      <c r="K89" s="836"/>
      <c r="L89" s="837"/>
      <c r="N89" s="686" t="s">
        <v>1701</v>
      </c>
      <c r="O89" s="1" t="s">
        <v>1700</v>
      </c>
    </row>
    <row r="90" spans="2:15" x14ac:dyDescent="0.35">
      <c r="B90" s="835" t="s">
        <v>1138</v>
      </c>
      <c r="C90" s="836"/>
      <c r="D90" s="836"/>
      <c r="E90" s="836"/>
      <c r="F90" s="836"/>
      <c r="G90" s="836"/>
      <c r="H90" s="836"/>
      <c r="I90" s="836"/>
      <c r="J90" s="836"/>
      <c r="K90" s="836"/>
      <c r="L90" s="837"/>
      <c r="N90" s="686" t="s">
        <v>1702</v>
      </c>
      <c r="O90" s="1" t="s">
        <v>1694</v>
      </c>
    </row>
    <row r="91" spans="2:15" x14ac:dyDescent="0.35">
      <c r="B91" s="835" t="s">
        <v>1139</v>
      </c>
      <c r="C91" s="836"/>
      <c r="D91" s="836"/>
      <c r="E91" s="836"/>
      <c r="F91" s="836"/>
      <c r="G91" s="836"/>
      <c r="H91" s="836"/>
      <c r="I91" s="836"/>
      <c r="J91" s="836"/>
      <c r="K91" s="836"/>
      <c r="L91" s="837"/>
      <c r="N91" s="686" t="s">
        <v>1748</v>
      </c>
      <c r="O91" s="1" t="s">
        <v>1696</v>
      </c>
    </row>
    <row r="92" spans="2:15" x14ac:dyDescent="0.35">
      <c r="B92" s="838" t="s">
        <v>1140</v>
      </c>
      <c r="C92" s="839"/>
      <c r="D92" s="839"/>
      <c r="E92" s="839"/>
      <c r="F92" s="839"/>
      <c r="G92" s="839"/>
      <c r="H92" s="839"/>
      <c r="I92" s="839"/>
      <c r="J92" s="839"/>
      <c r="K92" s="839"/>
      <c r="L92" s="840"/>
      <c r="N92" s="686" t="s">
        <v>1749</v>
      </c>
      <c r="O92" s="1" t="s">
        <v>1696</v>
      </c>
    </row>
    <row r="93" spans="2:15" ht="20.149999999999999" customHeight="1" x14ac:dyDescent="0.35">
      <c r="B93" s="671" t="s">
        <v>273</v>
      </c>
      <c r="C93" s="665"/>
      <c r="D93" s="665"/>
      <c r="E93" s="665"/>
      <c r="F93" s="665"/>
      <c r="G93" s="665"/>
      <c r="H93" s="665"/>
      <c r="I93" s="665"/>
      <c r="J93" s="665"/>
      <c r="K93" s="665"/>
      <c r="L93" s="670"/>
      <c r="N93" s="1" t="s">
        <v>1710</v>
      </c>
      <c r="O93" s="1" t="s">
        <v>1710</v>
      </c>
    </row>
    <row r="94" spans="2:15" x14ac:dyDescent="0.35">
      <c r="B94" s="832" t="s">
        <v>1436</v>
      </c>
      <c r="C94" s="833"/>
      <c r="D94" s="833"/>
      <c r="E94" s="833"/>
      <c r="F94" s="833"/>
      <c r="G94" s="833"/>
      <c r="H94" s="833"/>
      <c r="I94" s="833"/>
      <c r="J94" s="833"/>
      <c r="K94" s="833"/>
      <c r="L94" s="834"/>
      <c r="N94" s="1" t="s">
        <v>1750</v>
      </c>
      <c r="O94" s="1" t="s">
        <v>1699</v>
      </c>
    </row>
    <row r="95" spans="2:15" x14ac:dyDescent="0.35">
      <c r="B95" s="838" t="s">
        <v>1437</v>
      </c>
      <c r="C95" s="839"/>
      <c r="D95" s="839"/>
      <c r="E95" s="839"/>
      <c r="F95" s="839"/>
      <c r="G95" s="839"/>
      <c r="H95" s="839"/>
      <c r="I95" s="839"/>
      <c r="J95" s="839"/>
      <c r="K95" s="839"/>
      <c r="L95" s="840"/>
      <c r="N95" s="682" t="s">
        <v>1751</v>
      </c>
      <c r="O95" s="1" t="s">
        <v>1699</v>
      </c>
    </row>
    <row r="96" spans="2:15" ht="20.149999999999999" customHeight="1" x14ac:dyDescent="0.35">
      <c r="B96" s="671" t="s">
        <v>1692</v>
      </c>
      <c r="C96" s="665"/>
      <c r="D96" s="665"/>
      <c r="E96" s="665"/>
      <c r="F96" s="665"/>
      <c r="G96" s="665"/>
      <c r="H96" s="665"/>
      <c r="I96" s="665"/>
      <c r="J96" s="665"/>
      <c r="K96" s="665"/>
      <c r="L96" s="670"/>
      <c r="N96" s="1" t="s">
        <v>1710</v>
      </c>
      <c r="O96" s="1" t="s">
        <v>1710</v>
      </c>
    </row>
    <row r="97" spans="2:15" x14ac:dyDescent="0.35">
      <c r="B97" s="832" t="s">
        <v>1463</v>
      </c>
      <c r="C97" s="833"/>
      <c r="D97" s="833"/>
      <c r="E97" s="833"/>
      <c r="F97" s="833"/>
      <c r="G97" s="833"/>
      <c r="H97" s="833"/>
      <c r="I97" s="833"/>
      <c r="J97" s="833"/>
      <c r="K97" s="833"/>
      <c r="L97" s="834"/>
      <c r="N97" s="1" t="s">
        <v>1752</v>
      </c>
      <c r="O97" s="1" t="s">
        <v>1699</v>
      </c>
    </row>
    <row r="98" spans="2:15" x14ac:dyDescent="0.35">
      <c r="B98" s="835" t="s">
        <v>1464</v>
      </c>
      <c r="C98" s="836"/>
      <c r="D98" s="836"/>
      <c r="E98" s="836"/>
      <c r="F98" s="836"/>
      <c r="G98" s="836"/>
      <c r="H98" s="836"/>
      <c r="I98" s="836"/>
      <c r="J98" s="836"/>
      <c r="K98" s="836"/>
      <c r="L98" s="837"/>
      <c r="N98" s="1" t="s">
        <v>1753</v>
      </c>
      <c r="O98" s="1" t="s">
        <v>1699</v>
      </c>
    </row>
    <row r="99" spans="2:15" x14ac:dyDescent="0.35">
      <c r="B99" s="835" t="s">
        <v>1465</v>
      </c>
      <c r="C99" s="836"/>
      <c r="D99" s="836"/>
      <c r="E99" s="836"/>
      <c r="F99" s="836"/>
      <c r="G99" s="836"/>
      <c r="H99" s="836"/>
      <c r="I99" s="836"/>
      <c r="J99" s="836"/>
      <c r="K99" s="836"/>
      <c r="L99" s="837"/>
      <c r="N99" s="1" t="s">
        <v>1754</v>
      </c>
      <c r="O99" s="1" t="s">
        <v>1699</v>
      </c>
    </row>
    <row r="100" spans="2:15" x14ac:dyDescent="0.35">
      <c r="B100" s="835" t="s">
        <v>1466</v>
      </c>
      <c r="C100" s="836"/>
      <c r="D100" s="836"/>
      <c r="E100" s="836"/>
      <c r="F100" s="836"/>
      <c r="G100" s="836"/>
      <c r="H100" s="836"/>
      <c r="I100" s="836"/>
      <c r="J100" s="836"/>
      <c r="K100" s="836"/>
      <c r="L100" s="837"/>
      <c r="N100" s="1" t="s">
        <v>1755</v>
      </c>
      <c r="O100" s="1" t="s">
        <v>1699</v>
      </c>
    </row>
    <row r="101" spans="2:15" x14ac:dyDescent="0.35">
      <c r="B101" s="835" t="s">
        <v>1467</v>
      </c>
      <c r="C101" s="836"/>
      <c r="D101" s="836"/>
      <c r="E101" s="836"/>
      <c r="F101" s="836"/>
      <c r="G101" s="836"/>
      <c r="H101" s="836"/>
      <c r="I101" s="836"/>
      <c r="J101" s="836"/>
      <c r="K101" s="836"/>
      <c r="L101" s="837"/>
      <c r="N101" s="1" t="s">
        <v>1756</v>
      </c>
      <c r="O101" s="1" t="s">
        <v>1699</v>
      </c>
    </row>
    <row r="102" spans="2:15" x14ac:dyDescent="0.35">
      <c r="B102" s="838" t="s">
        <v>1468</v>
      </c>
      <c r="C102" s="839"/>
      <c r="D102" s="839"/>
      <c r="E102" s="839"/>
      <c r="F102" s="839"/>
      <c r="G102" s="839"/>
      <c r="H102" s="839"/>
      <c r="I102" s="839"/>
      <c r="J102" s="839"/>
      <c r="K102" s="839"/>
      <c r="L102" s="840"/>
      <c r="N102" s="1" t="s">
        <v>1757</v>
      </c>
      <c r="O102" s="1" t="s">
        <v>1699</v>
      </c>
    </row>
    <row r="103" spans="2:15" ht="20.149999999999999" customHeight="1" x14ac:dyDescent="0.35">
      <c r="B103" s="671" t="s">
        <v>1693</v>
      </c>
      <c r="C103" s="665"/>
      <c r="D103" s="665"/>
      <c r="E103" s="665"/>
      <c r="F103" s="665"/>
      <c r="G103" s="665"/>
      <c r="H103" s="665"/>
      <c r="I103" s="665"/>
      <c r="J103" s="665"/>
      <c r="K103" s="665"/>
      <c r="L103" s="670"/>
      <c r="N103" s="1" t="s">
        <v>1710</v>
      </c>
      <c r="O103" s="1" t="s">
        <v>1710</v>
      </c>
    </row>
    <row r="104" spans="2:15" x14ac:dyDescent="0.35">
      <c r="B104" s="832" t="s">
        <v>1588</v>
      </c>
      <c r="C104" s="833"/>
      <c r="D104" s="833"/>
      <c r="E104" s="833"/>
      <c r="F104" s="833"/>
      <c r="G104" s="833"/>
      <c r="H104" s="833"/>
      <c r="I104" s="833"/>
      <c r="J104" s="833"/>
      <c r="K104" s="833"/>
      <c r="L104" s="834"/>
      <c r="N104" s="1" t="s">
        <v>1758</v>
      </c>
      <c r="O104" s="1" t="s">
        <v>1699</v>
      </c>
    </row>
    <row r="105" spans="2:15" x14ac:dyDescent="0.35">
      <c r="B105" s="835" t="s">
        <v>1589</v>
      </c>
      <c r="C105" s="836"/>
      <c r="D105" s="836"/>
      <c r="E105" s="836"/>
      <c r="F105" s="836"/>
      <c r="G105" s="836"/>
      <c r="H105" s="836"/>
      <c r="I105" s="836"/>
      <c r="J105" s="836"/>
      <c r="K105" s="836"/>
      <c r="L105" s="837"/>
      <c r="N105" s="1" t="s">
        <v>1759</v>
      </c>
      <c r="O105" s="1" t="s">
        <v>1699</v>
      </c>
    </row>
    <row r="106" spans="2:15" x14ac:dyDescent="0.35">
      <c r="B106" s="835" t="s">
        <v>1590</v>
      </c>
      <c r="C106" s="836"/>
      <c r="D106" s="836"/>
      <c r="E106" s="836"/>
      <c r="F106" s="836"/>
      <c r="G106" s="836"/>
      <c r="H106" s="836"/>
      <c r="I106" s="836"/>
      <c r="J106" s="836"/>
      <c r="K106" s="836"/>
      <c r="L106" s="837"/>
      <c r="N106" s="1" t="s">
        <v>1760</v>
      </c>
      <c r="O106" s="1" t="s">
        <v>1699</v>
      </c>
    </row>
    <row r="107" spans="2:15" x14ac:dyDescent="0.35">
      <c r="B107" s="838" t="s">
        <v>1591</v>
      </c>
      <c r="C107" s="839"/>
      <c r="D107" s="839"/>
      <c r="E107" s="839"/>
      <c r="F107" s="839"/>
      <c r="G107" s="839"/>
      <c r="H107" s="839"/>
      <c r="I107" s="839"/>
      <c r="J107" s="839"/>
      <c r="K107" s="839"/>
      <c r="L107" s="840"/>
      <c r="N107" s="1" t="s">
        <v>1761</v>
      </c>
      <c r="O107" s="1" t="s">
        <v>1699</v>
      </c>
    </row>
  </sheetData>
  <mergeCells count="88">
    <mergeCell ref="B107:L107"/>
    <mergeCell ref="B94:L94"/>
    <mergeCell ref="B95:L95"/>
    <mergeCell ref="B97:L97"/>
    <mergeCell ref="B98:L98"/>
    <mergeCell ref="B99:L99"/>
    <mergeCell ref="B100:L100"/>
    <mergeCell ref="B101:L101"/>
    <mergeCell ref="B102:L102"/>
    <mergeCell ref="B104:L104"/>
    <mergeCell ref="B105:L105"/>
    <mergeCell ref="B106:L106"/>
    <mergeCell ref="B92:L92"/>
    <mergeCell ref="B80:L80"/>
    <mergeCell ref="B81:L81"/>
    <mergeCell ref="B82:L82"/>
    <mergeCell ref="B83:L83"/>
    <mergeCell ref="B84:L84"/>
    <mergeCell ref="B86:L86"/>
    <mergeCell ref="B87:L87"/>
    <mergeCell ref="B88:L88"/>
    <mergeCell ref="B89:L89"/>
    <mergeCell ref="B90:L90"/>
    <mergeCell ref="B91:L91"/>
    <mergeCell ref="B79:L79"/>
    <mergeCell ref="B65:L65"/>
    <mergeCell ref="B67:L67"/>
    <mergeCell ref="B69:L69"/>
    <mergeCell ref="B70:L70"/>
    <mergeCell ref="B71:L71"/>
    <mergeCell ref="B72:L72"/>
    <mergeCell ref="B73:L73"/>
    <mergeCell ref="B74:L74"/>
    <mergeCell ref="B75:L75"/>
    <mergeCell ref="B76:L76"/>
    <mergeCell ref="B77:L77"/>
    <mergeCell ref="B63:L63"/>
    <mergeCell ref="B64:L64"/>
    <mergeCell ref="B56:L56"/>
    <mergeCell ref="B48:L48"/>
    <mergeCell ref="B49:L49"/>
    <mergeCell ref="B51:L51"/>
    <mergeCell ref="B52:L52"/>
    <mergeCell ref="B54:L54"/>
    <mergeCell ref="B55:L55"/>
    <mergeCell ref="B58:L58"/>
    <mergeCell ref="B59:L59"/>
    <mergeCell ref="B60:L60"/>
    <mergeCell ref="B61:L61"/>
    <mergeCell ref="B62:L62"/>
    <mergeCell ref="B47:L47"/>
    <mergeCell ref="B36:L36"/>
    <mergeCell ref="B37:L37"/>
    <mergeCell ref="B38:L38"/>
    <mergeCell ref="B39:L39"/>
    <mergeCell ref="B40:L40"/>
    <mergeCell ref="B41:L41"/>
    <mergeCell ref="B42:L42"/>
    <mergeCell ref="B43:L43"/>
    <mergeCell ref="B44:L44"/>
    <mergeCell ref="B45:L45"/>
    <mergeCell ref="B46:L46"/>
    <mergeCell ref="B31:L31"/>
    <mergeCell ref="B32:L32"/>
    <mergeCell ref="B33:L33"/>
    <mergeCell ref="B34:L34"/>
    <mergeCell ref="B26:L26"/>
    <mergeCell ref="B27:L27"/>
    <mergeCell ref="B28:L28"/>
    <mergeCell ref="B29:L29"/>
    <mergeCell ref="B24:L24"/>
    <mergeCell ref="B10:L10"/>
    <mergeCell ref="B12:L12"/>
    <mergeCell ref="B13:L13"/>
    <mergeCell ref="B14:L14"/>
    <mergeCell ref="B15:L15"/>
    <mergeCell ref="B16:L16"/>
    <mergeCell ref="B17:L17"/>
    <mergeCell ref="B19:L19"/>
    <mergeCell ref="B20:L20"/>
    <mergeCell ref="B21:L21"/>
    <mergeCell ref="B23:L23"/>
    <mergeCell ref="B9:L9"/>
    <mergeCell ref="B3:L3"/>
    <mergeCell ref="B4:L4"/>
    <mergeCell ref="B5:L5"/>
    <mergeCell ref="B6:L6"/>
    <mergeCell ref="B7:L7"/>
  </mergeCells>
  <hyperlinks>
    <hyperlink ref="B3:L3" location="'EU OV1'!A1" display="Template EU OV1 – Overview of total risk exposure amounts" xr:uid="{24691770-1D61-440F-88E2-A8686BBE1BCE}"/>
    <hyperlink ref="B4:L4" location="'EU KM1'!A1" display="Template EU KM1 - Key metrics template" xr:uid="{39260DA4-BBC2-41F8-93A7-6D39C65F4342}"/>
    <hyperlink ref="B5:L5" location="'EU INS1'!A1" display="Template EU INS1 - Insurance participations" xr:uid="{9204C56B-6D65-4B71-AD25-9D78C92ABA90}"/>
    <hyperlink ref="B6:L6" location="'EU INS2'!A1" display="Template EU INS2 - Financial conglomerates information on own funds and capital adequacy ratio" xr:uid="{AA8E39C0-B811-4966-ACA3-E804555B56F5}"/>
    <hyperlink ref="B7:L7" location="'EU OVC'!A1" display="Table EU OVC - ICAAP information" xr:uid="{E2AB6AE5-E411-4752-A8F9-C0CCF3BF2FD8}"/>
    <hyperlink ref="B9:L9" location="'EU OVA'!A1" display="Table EU OVA - Institution risk management approach" xr:uid="{12A025C9-DFE6-4C59-B97E-C93F2DFE7D6B}"/>
    <hyperlink ref="B10:L10" location="'EU OVB'!A1" display="Table EU OVB - Disclosure on governance arrangements" xr:uid="{277B4D67-6706-4DCA-B2FA-EA98E1EC2AF3}"/>
    <hyperlink ref="B12:L12" location="'EU LI1'!A1" display="Template EU LI1 - Differences between the accounting scope and the scope of prudential consolidation and mapping of financial statement categories with regulatory risk categories" xr:uid="{CA157A2D-168B-4250-BEB5-0DEEE2D9E23E}"/>
    <hyperlink ref="B13:L13" location="'EU LI2'!A1" display="Template EU LI2 - Main sources of differences between regulatory exposure amounts and carrying values in financial statements " xr:uid="{34D4D1B5-CA29-495A-99EB-0F1B47613B5B}"/>
    <hyperlink ref="B14:L14" location="'EU LI3'!A1" display="Template EU LI3 - Outline of the differences in the scopes of consolidation (entity by entity) " xr:uid="{B7324C9A-81B2-49AF-BE02-234B3C0114D8}"/>
    <hyperlink ref="B15:L15" location="'EU LIA'!A1" display="Table EU LIA - Explanations of differences between accounting and regulatory exposure amounts" xr:uid="{A43DFF1A-3B6D-4A5B-8FBE-56846678A275}"/>
    <hyperlink ref="B16:L16" location="'EU LIB'!A1" display="Table EU LIB - Other qualitative information on the scope of application" xr:uid="{16ABA931-6177-46C7-AE7B-9DD02DF39E8E}"/>
    <hyperlink ref="B17:L17" location="'EU PV1'!A1" display="Template EU PV1 - Prudent valuation adjustments (PVA)" xr:uid="{EE265F0A-3EE8-49B8-B67E-9B35B218447F}"/>
    <hyperlink ref="B19:L19" location="'EU CC1'!A1" display="Template EU CC1 - Composition of regulatory own funds" xr:uid="{1BA59851-C5C4-4235-9717-E07175FEF649}"/>
    <hyperlink ref="B20:L20" location="'EU CC2'!A1" display="Template EU CC2 - reconciliation of regulatory own funds to balance sheet in the audited financial statements" xr:uid="{908239C5-9AB8-412D-A342-A11D8A71D29E}"/>
    <hyperlink ref="B21:L21" location="'EU CCA'!A1" display="Template EU CCA: Main features of regulatory own funds instruments and eligible liabilities instruments" xr:uid="{8A402735-E09D-461E-BA43-C810B9C303F8}"/>
    <hyperlink ref="B23:L23" location="'EU CCyB1'!A1" display="Template EU CCyB1 - Geographical distribution of credit exposures relevant for the calculation of the countercyclical buffer" xr:uid="{A60FC1C5-5D33-45A0-AF90-BBA231B80E0F}"/>
    <hyperlink ref="B24:L24" location="'EU CCyB2'!A1" display="Template EU CCyB2 - Amount of institution-specific countercyclical capital buffer" xr:uid="{D970A0A7-C26C-4F7D-9602-1A52AECB3FDF}"/>
    <hyperlink ref="B26:L26" location="'EU LR1'!A1" display="Template EU LR1 - LRSum: Summary reconciliation of accounting assets and leverage ratio exposures" xr:uid="{446BD9A6-740F-47AB-BCD7-9A0D4FAB388F}"/>
    <hyperlink ref="B27:L27" location="'EU LR2'!A1" display="Template EU LR2 - LRCom: Leverage ratio common disclosure" xr:uid="{EED9B209-1E91-40F7-8B84-722B9BEA6CE8}"/>
    <hyperlink ref="B28:L28" location="'EU LR3'!A1" display="Template EU LR3 - LRSpl: Split-up of on balance sheet exposures (excluding derivatives, SFTs and exempted exposures)" xr:uid="{47CD57A5-4370-43C9-A5A7-C2136F55A1BE}"/>
    <hyperlink ref="B29:L29" location="'EU LRA'!A1" display="Table EU LRA: Disclosure of LR qualitative information" xr:uid="{60DF79B2-BC68-4258-B31A-B55AF6D5E25B}"/>
    <hyperlink ref="B31:L31" location="'EU LIQA'!A1" display="Table EU LIQA - Liquidity risk management " xr:uid="{E6CD379D-C74B-49E5-A704-091EC6DF1831}"/>
    <hyperlink ref="B32:L32" location="'EU LIQ1'!A1" display="Templates EU LIQ1 - Quantitative information of LCR" xr:uid="{263B8AED-40E2-427D-A13C-588C0B2A275D}"/>
    <hyperlink ref="B33:L33" location="'EU LIQB'!A1" display="Table EU LIQB  on qualitative information on LCR, which complements template EU LIQ1." xr:uid="{69C52007-CC14-455B-9972-BDF9C3D9E6C0}"/>
    <hyperlink ref="B34:L34" location="'EU LIQ2'!A1" display="Template EU LIQ2: Net Stable Funding Ratio " xr:uid="{F1876792-DAF2-45BA-A62B-B6BE0ED27CDB}"/>
    <hyperlink ref="B43:L43" location="'EU CQ2'!A1" display="Template EU CQ2: Quality of forbearance" xr:uid="{AC59DE8F-4999-490C-8C1D-B28A433E5E04}"/>
    <hyperlink ref="B45:L45" location="'EU CQ4'!A1" display="Template EU CQ4: Quality of non-performing exposures by geography " xr:uid="{C8D032D0-FD5D-4C52-BCDC-7B2C7EC5760B}"/>
    <hyperlink ref="B46:L46" location="'EU CQ5'!A1" display="Template EU CQ5: Credit quality of loans and advances by industry" xr:uid="{210DECAA-901A-49D9-A749-DF7526E9BAA3}"/>
    <hyperlink ref="B47:L47" location="'EU CQ6'!A1" display="Template EU CQ6: Collateral valuation - loans and advances " xr:uid="{F4E0CA64-25D4-492C-8DA0-9AC0C8585EC2}"/>
    <hyperlink ref="B48:L48" location="'EU CQ7'!A1" display="Template EU CQ7: Collateral obtained by taking possession and execution processes " xr:uid="{53BF3D63-77C0-4D93-A005-766DD979E9AA}"/>
    <hyperlink ref="B49:L49" location="'EU CQ8'!A1" display="Template EU CQ8: Collateral obtained by taking possession and execution processes – vintage breakdown" xr:uid="{7A7EF61F-2D98-46D9-B5C7-ADB1D646A656}"/>
    <hyperlink ref="B36:L36" location="'EU CRA'!A1" display="Table EU CRA: General qualitative information about credit risk" xr:uid="{34616594-1043-4F70-8781-0DC809E7113D}"/>
    <hyperlink ref="B37:L37" location="'EU CRB'!A1" display="Table EU CRB: Additional disclosure related to the credit quality of assets" xr:uid="{2846842B-1344-4B83-A46D-5A364202BFA6}"/>
    <hyperlink ref="B42:L42" location="'EU CQ1'!A1" display="Template EU CQ1: Credit quality of forborne exposures" xr:uid="{67B610A2-981A-4EF4-8CF0-0369719ADF9C}"/>
    <hyperlink ref="B39:L39" location="'EU CR1-A'!A1" display="Template EU CR1-A: Maturity of exposures" xr:uid="{9EFBD269-9755-4790-9873-AEAFCC6EAAB6}"/>
    <hyperlink ref="B40:L40" location="'EU CR2'!A1" display="Template EU CR2: Changes in the stock of non-performing loans and advances" xr:uid="{A971D229-7220-4E92-9FEE-3E036CCCDB6C}"/>
    <hyperlink ref="B44" location="'EU CQ3'!A1" display="Template CQ2: Credit quality of performing and non-performing exposures by past due days" xr:uid="{ED96D456-CD18-404C-9F72-5E1D06760541}"/>
    <hyperlink ref="B44:L44" location="'Template EU CQ3'!A1" display="Template EU CQ3: Credit quality of performing and non-performing exposures by past due days" xr:uid="{85E033FF-8CA3-46A7-AB73-FA04C651C654}"/>
    <hyperlink ref="B38:L38" location="'EU CR1'!A1" display="Template EU CR1: Performing and non-performing exposures and related provisions" xr:uid="{1FC5DE3C-5E6F-4FFE-B36D-0F65B208C169}"/>
    <hyperlink ref="B41:L41" location="'EU CR2a'!A1" display="Template EU CR2a: Changes in the stock of non-performing loans and advances and related net accumulated recoveries" xr:uid="{BB8EAE6C-BCEF-4717-99EB-87E48BC4F33D}"/>
    <hyperlink ref="B51:L51" location="'EU CRC'!A1" display="Table EU CRC – Qualitative disclosure requirements related to CRM techniques" xr:uid="{EA6EC651-E561-44F3-A919-46A41B71DEED}"/>
    <hyperlink ref="B52:L52" location="'EU CR3'!A1" display="Template EU CR3 –  CRM techniques overview:  Disclosure of the use of credit risk mitigation techniques" xr:uid="{CF5BB45A-E4A0-4317-8ED8-75F9B6BA60CF}"/>
    <hyperlink ref="B54:L54" location="'EU CRD'!A1" display="Table EU CRD – Qualitative disclosure requirements related to standardised model" xr:uid="{F59D4910-9132-4BCE-89F2-BFD31760213E}"/>
    <hyperlink ref="B55:L55" location="'EU CR4'!A1" display="Template EU CR4 – standardised approach – Credit risk exposure and CRM effects" xr:uid="{0294BA13-DC4A-404D-B282-D34D0349F655}"/>
    <hyperlink ref="B56:L56" location="'EU CR5'!A1" display="Template EU CR5 – standardised approach" xr:uid="{5CF54773-9FD5-4095-899C-EEA65A3C7362}"/>
    <hyperlink ref="B58:L58" location="'EU CRE'!A1" display="Table EU CRE – Qualitative disclosure requirements related to IRB approach" xr:uid="{B9EA7FF9-F799-411B-882E-4F906A27D477}"/>
    <hyperlink ref="B59:L59" location="'EU CR6'!A1" display="Template EU CR6 – IRB approach – Credit risk exposures by exposure class and PD range" xr:uid="{011C99C3-C996-4969-A5F0-289277FDE3F9}"/>
    <hyperlink ref="B60:L60" location="'EU CR6-A'!A1" display="Template EU CR6-A – Scope of the use of IRB and SA approaches" xr:uid="{2FF35C84-CE4A-4FFF-A32C-7CA737B192EA}"/>
    <hyperlink ref="B61:L61" location="'EU CR7'!A1" display="Template EU CR7 – IRB approach – Effect on the RWEAs of credit derivatives used as CRM techniques" xr:uid="{5AF7DA8F-9700-4B41-8BF4-DBB616884D70}"/>
    <hyperlink ref="B62:L62" location="'EU CR7-A'!A1" display="Template EU CR7-A – IRB approach – Disclosure of the extent of the use of CRM techniques" xr:uid="{FE144EA7-42E3-460B-A7F5-04E154F619DA}"/>
    <hyperlink ref="B63:L63" location="'EU CR8'!A1" display="Template EU CR8 –  RWEA flow statements of credit risk exposures under the IRB approach " xr:uid="{FBC5DB6E-D484-4ABF-A88D-592C061D3C96}"/>
    <hyperlink ref="B64:L64" location="'EU CR9'!A1" display="Template CR9 –IRB approach – Back-testing of PD per exposure class (fixed PD scale)" xr:uid="{E5D9B42A-E614-4469-AB7C-78896094CEF3}"/>
    <hyperlink ref="B65:L65" location="'EU CR9.1'!A1" display="Template CR9.1 –IRB approach – Back-testing of PD per exposure class (only for  PD estimates according to point (f) of Article 180(1) CRR)" xr:uid="{8BCF45AF-0669-42C9-8D0F-237B38B890E5}"/>
    <hyperlink ref="B67:L67" location="'EU CR10'!A1" display="Template EU CR10 –  Specialised lending and equity exposures under the simple riskweighted approach" xr:uid="{369FCA84-4B3E-48F8-BBCC-CC11E04CD7A0}"/>
    <hyperlink ref="B69:L69" location="'EU CCRA'!A1" display="Table EU CCRA – Qualitative disclosure related to CCR" xr:uid="{696BA131-6035-4A93-B639-A5ED8E43A441}"/>
    <hyperlink ref="B70:L70" location="'EU CCR1'!A1" display="Template EU CCR1 – Analysis of CCR exposure by approach" xr:uid="{E8E5F6DF-1871-428D-B259-2C568BE3A82B}"/>
    <hyperlink ref="B71:L71" location="'EU CCR2'!A1" display="Template EU CCR2 – Transactions subject to own funds requirements for CVA risk" xr:uid="{636CC39B-D479-4748-A13A-440D1FE03E03}"/>
    <hyperlink ref="B72:L72" location="'EU CCR3'!A1" display="Template EU CCR3 – Standardised approach – CCR exposures by regulatory exposure class and risk weights" xr:uid="{59454CD4-30B6-4499-8C1C-8DDAD94C7E4E}"/>
    <hyperlink ref="B73:L73" location="'EU CCR4'!A1" display="Template EU CCR4 - IRB approach - CCR exposures by exposure class and PD scale" xr:uid="{F5803908-C47F-4BA4-8A3C-E58DD7C9A56C}"/>
    <hyperlink ref="B74:L74" location="'EU CCR5'!A1" display="Template EU CCR5 – Composition of collateral for CCR exposures" xr:uid="{CD37AFC3-AC85-46C6-8CC8-7DEBED50D55B}"/>
    <hyperlink ref="B75:L75" location="'EU CCR6'!A1" display="Template EU CCR6 – Credit derivatives exposures" xr:uid="{8FA1D1E4-45EC-4A85-83B7-99FD7F2F310C}"/>
    <hyperlink ref="B76:L76" location="'EU CCR7'!A1" display="Template EU CCR7 – RWEA flow statements of CCR exposures under the IMM" xr:uid="{9CFAC5B9-8507-439C-A375-88882D524FDD}"/>
    <hyperlink ref="B77:L77" location="'EU CCR8'!A1" display="Template EU CCR8 – Exposures to CCPs" xr:uid="{F90C4C1C-F909-4BFE-BCE3-9E4E7D3C808C}"/>
    <hyperlink ref="B79:L79" location="'EU-SECA'!A1" display="Table EU-SECA - Qualitative disclosure requirements related to securitisation exposures " xr:uid="{7D44CB52-08BD-4D12-9EC3-3B51A0E543E3}"/>
    <hyperlink ref="B80:L80" location="'EU-SEC1'!A1" display="Template EU-SEC1 - Securitisation exposures in the non-trading book" xr:uid="{08D0DEDB-F18B-4F49-A35F-BB8BA386F53E}"/>
    <hyperlink ref="B81:L81" location="'EU-SEC2'!A1" display="Template EU-SEC2 - Securitisation exposures in the trading book" xr:uid="{D14F1688-5EB3-412D-85EA-0814368C7E92}"/>
    <hyperlink ref="B82:L82" location="'EU-SEC3'!A1" display="Template EU-SEC3 - Securitisation exposures in the non-trading book and associated regulatory capital requirements - institution acting as originator or as sponsor" xr:uid="{6CBB1741-373D-48EE-8667-E9D8558F4779}"/>
    <hyperlink ref="B83:L83" location="'EU-SEC4'!A1" display="Template EU-SEC4 - Securitisation exposures in the non-trading book and associated regulatory capital requirements - institution acting as investor" xr:uid="{6B6F3E3F-943E-4353-9F9C-8805E565DA9D}"/>
    <hyperlink ref="B84:L84" location="'EU-SEC5'!A1" display="Template EU-SEC5 - Exposures securitised by the institution - Exposures in default and specific credit risk adjustments" xr:uid="{BA0B5050-EC33-4D9A-947A-911106815758}"/>
    <hyperlink ref="B86:L86" location="'EU MRA'!A1" display="Table EU MRA: Qualitative disclosure requirements related to market risk" xr:uid="{CAE8DD20-5542-429C-A208-7868F0E1ABCA}"/>
    <hyperlink ref="B87:L87" location="'EU MR1'!A1" display="Template EU MR1 - Market risk under the standardised approach" xr:uid="{D7E9419D-238F-46FD-B5AF-32467A1D15E7}"/>
    <hyperlink ref="B88:L88" location="'EU MRB'!A1" display="Table EU MRB: Qualitative disclosure requirements for institutions using the internal Market Risk Models" xr:uid="{928B872B-BCDF-4826-A800-3B4CF1E65ABC}"/>
    <hyperlink ref="B89:L89" location="'EU MR2-A'!A1" display="Template EU MR2-A - Market risk under the internal Model Approach (IMA)" xr:uid="{DACC74F8-90F8-4396-BF15-E779A13B9777}"/>
    <hyperlink ref="B90:L90" location="'EU MR2-B'!A1" display="Template EU MR2-B - RWA flow statements of market risk exposures under the IMA" xr:uid="{91CF2E46-72E7-49CC-81E9-2117F0D11DCD}"/>
    <hyperlink ref="B91:L91" location="'EU MR3'!A1" display="Template EU MR3 - IMA values for trading portfolios" xr:uid="{D0A9D828-C943-468D-ABE7-D5AC8AB194D6}"/>
    <hyperlink ref="B92:L92" location="'EU MR4'!A1" display="Template EU MR4 - Comparison of VaR estimates with gains/losses" xr:uid="{0B973263-86FD-4A4D-809A-B6C400DCC7A9}"/>
    <hyperlink ref="B94:L94" location="'EU ORA'!A1" display="Table EU ORA - Qualitative information on operational risk" xr:uid="{80E91EAD-AF6B-429D-85D9-89DEDCC67328}"/>
    <hyperlink ref="B95:L95" location="'EU OR1'!A1" display="Template EU OR1 - Operational risk own funds requirements and risk-weighted exposure amounts" xr:uid="{5C4E1BDE-A224-4C7B-A823-98FD434B1F1C}"/>
    <hyperlink ref="B97:L97" location="'EU REMA'!A1" display="Table EU  REMA - Remuneration policy" xr:uid="{003A8624-3406-499A-A0DE-503BDB3EFB9A}"/>
    <hyperlink ref="B98:L98" location="'EU REM1'!A1" display="Template EU REM1 - Remuneration awarded for the financial year " xr:uid="{FA4A0F36-57BA-42E3-9484-B3C2727D7410}"/>
    <hyperlink ref="B99:L99" location="'EU REM2'!A1" display="Template EU REM2 - Special payments  to staff whose professional activities have a material impact on institutions’ risk profile (identified staff)" xr:uid="{2668500C-8210-403F-9165-45D8482A02FC}"/>
    <hyperlink ref="B100:L100" location="'EU REM3'!A1" display="Template EU REM3 - Deferred remuneration " xr:uid="{F9B70369-CFEF-4241-8176-C38A578869B8}"/>
    <hyperlink ref="B101:L101" location="'EU REM4'!A1" display="Template EU REM4 - Remuneration of 1 million EUR or more per year" xr:uid="{7797BC42-921E-4AF0-A1E2-EB3508A8FA98}"/>
    <hyperlink ref="B102:L102" location="'EU REM5'!A1" display="Template EU REM5 - Information on remuneration of staff whose professional activities have a material impact on institutions’ risk profile (identified staff)" xr:uid="{1BB1F1FD-9903-4F13-AADB-36F94EA8B87A}"/>
    <hyperlink ref="B104:L104" location="'EU AE1'!A1" display="Template EU AE1 - Encumbered and unencumbered assets" xr:uid="{CC938FBA-A3A7-4083-9294-DCEE13A81187}"/>
    <hyperlink ref="B105:L105" location="'EU AE2'!A1" display="Template EU AE2 - Collateral received and own debt securities issued" xr:uid="{63F03D99-7CE3-4008-8B29-368EED989449}"/>
    <hyperlink ref="B106:L106" location="'EU AE3'!A1" display="Template EU AE3 - Sources of encumbrance" xr:uid="{04083E98-B38D-428D-9502-B9DDB61ACDAF}"/>
    <hyperlink ref="B107:L107" location="'EU AE4'!A1" display="Table EU AE4 - Accompanying narrative information" xr:uid="{F3372770-60E3-48F7-8C91-9B5DA26335C7}"/>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0661-6464-41AC-8719-DC73376CE5E1}">
  <sheetPr codeName="Sheet3">
    <pageSetUpPr autoPageBreaks="0"/>
  </sheetPr>
  <dimension ref="A1:G44"/>
  <sheetViews>
    <sheetView workbookViewId="0">
      <selection activeCell="D8" sqref="D8"/>
    </sheetView>
    <sheetView workbookViewId="1"/>
  </sheetViews>
  <sheetFormatPr defaultColWidth="9.1796875" defaultRowHeight="14.5" x14ac:dyDescent="0.35"/>
  <cols>
    <col min="1" max="1" width="1" style="3" customWidth="1"/>
    <col min="2" max="2" width="7.81640625" style="3" customWidth="1"/>
    <col min="3" max="3" width="64.453125" style="3" customWidth="1"/>
    <col min="4" max="4" width="16.7265625" style="3" customWidth="1"/>
    <col min="5" max="5" width="14.1796875" style="3" customWidth="1"/>
    <col min="6" max="6" width="16.54296875" style="3" customWidth="1"/>
    <col min="7" max="7" width="9.1796875" style="3" customWidth="1"/>
    <col min="8" max="16384" width="9.1796875" style="3"/>
  </cols>
  <sheetData>
    <row r="1" spans="1:6" x14ac:dyDescent="0.35">
      <c r="A1" s="2"/>
      <c r="B1" s="2"/>
      <c r="C1" s="2"/>
      <c r="D1" s="2"/>
      <c r="E1" s="2"/>
      <c r="F1" s="2"/>
    </row>
    <row r="2" spans="1:6" x14ac:dyDescent="0.35">
      <c r="A2" s="2"/>
      <c r="B2" s="4" t="s">
        <v>0</v>
      </c>
    </row>
    <row r="3" spans="1:6" x14ac:dyDescent="0.35">
      <c r="A3" s="2"/>
    </row>
    <row r="4" spans="1:6" x14ac:dyDescent="0.35">
      <c r="A4" s="2"/>
    </row>
    <row r="5" spans="1:6" ht="29" x14ac:dyDescent="0.35">
      <c r="A5" s="2"/>
      <c r="B5" s="853"/>
      <c r="C5" s="854"/>
      <c r="D5" s="857" t="s">
        <v>5</v>
      </c>
      <c r="E5" s="857"/>
      <c r="F5" s="5" t="s">
        <v>6</v>
      </c>
    </row>
    <row r="6" spans="1:6" x14ac:dyDescent="0.35">
      <c r="A6" s="2"/>
      <c r="B6" s="853"/>
      <c r="C6" s="854"/>
      <c r="D6" s="5" t="s">
        <v>7</v>
      </c>
      <c r="E6" s="5" t="s">
        <v>8</v>
      </c>
      <c r="F6" s="5" t="s">
        <v>9</v>
      </c>
    </row>
    <row r="7" spans="1:6" x14ac:dyDescent="0.35">
      <c r="A7" s="2"/>
      <c r="B7" s="855"/>
      <c r="C7" s="856"/>
      <c r="D7" s="5" t="s">
        <v>1892</v>
      </c>
      <c r="E7" s="5" t="s">
        <v>1890</v>
      </c>
      <c r="F7" s="5" t="s">
        <v>1892</v>
      </c>
    </row>
    <row r="8" spans="1:6" x14ac:dyDescent="0.35">
      <c r="A8" s="2"/>
      <c r="B8" s="5">
        <v>1</v>
      </c>
      <c r="C8" s="6" t="s">
        <v>11</v>
      </c>
      <c r="D8" s="674">
        <v>2113295680.6199999</v>
      </c>
      <c r="E8" s="674">
        <v>1939262117.6860001</v>
      </c>
      <c r="F8" s="674">
        <f>D8*8%</f>
        <v>169063654.44959998</v>
      </c>
    </row>
    <row r="9" spans="1:6" x14ac:dyDescent="0.35">
      <c r="A9" s="2"/>
      <c r="B9" s="5">
        <v>2</v>
      </c>
      <c r="C9" s="7" t="s">
        <v>12</v>
      </c>
      <c r="D9" s="674">
        <v>2113295680.6199999</v>
      </c>
      <c r="E9" s="674">
        <v>1939262117.6860001</v>
      </c>
      <c r="F9" s="674">
        <f t="shared" ref="F9:F19" si="0">D9*8%</f>
        <v>169063654.44959998</v>
      </c>
    </row>
    <row r="10" spans="1:6" x14ac:dyDescent="0.35">
      <c r="A10" s="2"/>
      <c r="B10" s="5">
        <v>3</v>
      </c>
      <c r="C10" s="7" t="s">
        <v>13</v>
      </c>
      <c r="D10" s="674">
        <v>0</v>
      </c>
      <c r="E10" s="674">
        <v>0</v>
      </c>
      <c r="F10" s="674">
        <f t="shared" si="0"/>
        <v>0</v>
      </c>
    </row>
    <row r="11" spans="1:6" x14ac:dyDescent="0.35">
      <c r="A11" s="2"/>
      <c r="B11" s="5">
        <v>4</v>
      </c>
      <c r="C11" s="7" t="s">
        <v>14</v>
      </c>
      <c r="D11" s="674">
        <v>0</v>
      </c>
      <c r="E11" s="674">
        <v>0</v>
      </c>
      <c r="F11" s="674">
        <f t="shared" si="0"/>
        <v>0</v>
      </c>
    </row>
    <row r="12" spans="1:6" x14ac:dyDescent="0.35">
      <c r="A12" s="2"/>
      <c r="B12" s="5" t="s">
        <v>15</v>
      </c>
      <c r="C12" s="7" t="s">
        <v>16</v>
      </c>
      <c r="D12" s="674">
        <v>0</v>
      </c>
      <c r="E12" s="674">
        <v>0</v>
      </c>
      <c r="F12" s="674">
        <f t="shared" si="0"/>
        <v>0</v>
      </c>
    </row>
    <row r="13" spans="1:6" x14ac:dyDescent="0.35">
      <c r="A13" s="2"/>
      <c r="B13" s="5">
        <v>5</v>
      </c>
      <c r="C13" s="7" t="s">
        <v>17</v>
      </c>
      <c r="D13" s="674">
        <v>0</v>
      </c>
      <c r="E13" s="674">
        <v>0</v>
      </c>
      <c r="F13" s="674">
        <f t="shared" si="0"/>
        <v>0</v>
      </c>
    </row>
    <row r="14" spans="1:6" x14ac:dyDescent="0.35">
      <c r="A14" s="2"/>
      <c r="B14" s="5">
        <v>6</v>
      </c>
      <c r="C14" s="6" t="s">
        <v>18</v>
      </c>
      <c r="D14" s="674">
        <v>5636640.8630439993</v>
      </c>
      <c r="E14" s="674">
        <v>5689115.7963159997</v>
      </c>
      <c r="F14" s="674">
        <f t="shared" si="0"/>
        <v>450931.26904351998</v>
      </c>
    </row>
    <row r="15" spans="1:6" x14ac:dyDescent="0.35">
      <c r="A15" s="2"/>
      <c r="B15" s="5">
        <v>7</v>
      </c>
      <c r="C15" s="7" t="s">
        <v>12</v>
      </c>
      <c r="D15" s="674">
        <v>0</v>
      </c>
      <c r="E15" s="674">
        <v>0</v>
      </c>
      <c r="F15" s="674">
        <f t="shared" si="0"/>
        <v>0</v>
      </c>
    </row>
    <row r="16" spans="1:6" x14ac:dyDescent="0.35">
      <c r="A16" s="2"/>
      <c r="B16" s="5">
        <v>8</v>
      </c>
      <c r="C16" s="7" t="s">
        <v>19</v>
      </c>
      <c r="D16" s="674">
        <v>0</v>
      </c>
      <c r="E16" s="674">
        <v>0</v>
      </c>
      <c r="F16" s="674">
        <f t="shared" si="0"/>
        <v>0</v>
      </c>
    </row>
    <row r="17" spans="1:7" x14ac:dyDescent="0.35">
      <c r="A17" s="2"/>
      <c r="B17" s="5" t="s">
        <v>20</v>
      </c>
      <c r="C17" s="7" t="s">
        <v>21</v>
      </c>
      <c r="D17" s="674">
        <v>0</v>
      </c>
      <c r="E17" s="674">
        <v>0</v>
      </c>
      <c r="F17" s="674">
        <f t="shared" si="0"/>
        <v>0</v>
      </c>
      <c r="G17" s="8"/>
    </row>
    <row r="18" spans="1:7" x14ac:dyDescent="0.35">
      <c r="A18" s="2"/>
      <c r="B18" s="5" t="s">
        <v>22</v>
      </c>
      <c r="C18" s="7" t="s">
        <v>23</v>
      </c>
      <c r="D18" s="674">
        <v>2888149.1930439998</v>
      </c>
      <c r="E18" s="674">
        <v>2917572.2823160002</v>
      </c>
      <c r="F18" s="674">
        <f t="shared" si="0"/>
        <v>231051.93544351999</v>
      </c>
    </row>
    <row r="19" spans="1:7" x14ac:dyDescent="0.35">
      <c r="A19" s="2"/>
      <c r="B19" s="5">
        <v>9</v>
      </c>
      <c r="C19" s="7" t="s">
        <v>24</v>
      </c>
      <c r="D19" s="674">
        <f>D14-D15-D16-D17-D18</f>
        <v>2748491.6699999995</v>
      </c>
      <c r="E19" s="674">
        <f>E14-E15-E16-E17-E18</f>
        <v>2771543.5139999995</v>
      </c>
      <c r="F19" s="674">
        <f t="shared" si="0"/>
        <v>219879.33359999995</v>
      </c>
    </row>
    <row r="20" spans="1:7" x14ac:dyDescent="0.35">
      <c r="A20" s="2"/>
      <c r="B20" s="5">
        <v>10</v>
      </c>
      <c r="C20" s="6" t="s">
        <v>25</v>
      </c>
      <c r="D20" s="675"/>
      <c r="E20" s="675"/>
      <c r="F20" s="9"/>
    </row>
    <row r="21" spans="1:7" x14ac:dyDescent="0.35">
      <c r="A21" s="2"/>
      <c r="B21" s="5">
        <v>11</v>
      </c>
      <c r="C21" s="6" t="s">
        <v>25</v>
      </c>
      <c r="D21" s="675"/>
      <c r="E21" s="675"/>
      <c r="F21" s="9"/>
    </row>
    <row r="22" spans="1:7" x14ac:dyDescent="0.35">
      <c r="A22" s="2"/>
      <c r="B22" s="5">
        <v>12</v>
      </c>
      <c r="C22" s="6" t="s">
        <v>25</v>
      </c>
      <c r="D22" s="675"/>
      <c r="E22" s="675"/>
      <c r="F22" s="9"/>
    </row>
    <row r="23" spans="1:7" x14ac:dyDescent="0.35">
      <c r="A23" s="2"/>
      <c r="B23" s="5">
        <v>13</v>
      </c>
      <c r="C23" s="6" t="s">
        <v>25</v>
      </c>
      <c r="D23" s="675"/>
      <c r="E23" s="675"/>
      <c r="F23" s="9"/>
    </row>
    <row r="24" spans="1:7" x14ac:dyDescent="0.35">
      <c r="A24" s="2"/>
      <c r="B24" s="5">
        <v>14</v>
      </c>
      <c r="C24" s="6" t="s">
        <v>25</v>
      </c>
      <c r="D24" s="675"/>
      <c r="E24" s="675"/>
      <c r="F24" s="9"/>
    </row>
    <row r="25" spans="1:7" x14ac:dyDescent="0.35">
      <c r="A25" s="2"/>
      <c r="B25" s="5">
        <v>15</v>
      </c>
      <c r="C25" s="6" t="s">
        <v>26</v>
      </c>
      <c r="D25" s="674">
        <v>0</v>
      </c>
      <c r="E25" s="674">
        <v>0</v>
      </c>
      <c r="F25" s="674">
        <f t="shared" ref="F25:F32" si="1">D25*8%</f>
        <v>0</v>
      </c>
    </row>
    <row r="26" spans="1:7" ht="15" customHeight="1" x14ac:dyDescent="0.35">
      <c r="A26" s="2"/>
      <c r="B26" s="5">
        <v>16</v>
      </c>
      <c r="C26" s="6" t="s">
        <v>27</v>
      </c>
      <c r="D26" s="674">
        <v>0</v>
      </c>
      <c r="E26" s="674">
        <v>0</v>
      </c>
      <c r="F26" s="674">
        <f t="shared" si="1"/>
        <v>0</v>
      </c>
    </row>
    <row r="27" spans="1:7" x14ac:dyDescent="0.35">
      <c r="A27" s="2"/>
      <c r="B27" s="5">
        <v>17</v>
      </c>
      <c r="C27" s="7" t="s">
        <v>28</v>
      </c>
      <c r="D27" s="674">
        <v>0</v>
      </c>
      <c r="E27" s="674">
        <v>0</v>
      </c>
      <c r="F27" s="674">
        <f t="shared" si="1"/>
        <v>0</v>
      </c>
    </row>
    <row r="28" spans="1:7" x14ac:dyDescent="0.35">
      <c r="A28" s="2"/>
      <c r="B28" s="5">
        <v>18</v>
      </c>
      <c r="C28" s="7" t="s">
        <v>29</v>
      </c>
      <c r="D28" s="674">
        <v>0</v>
      </c>
      <c r="E28" s="674">
        <v>0</v>
      </c>
      <c r="F28" s="674">
        <f t="shared" si="1"/>
        <v>0</v>
      </c>
    </row>
    <row r="29" spans="1:7" x14ac:dyDescent="0.35">
      <c r="A29" s="2"/>
      <c r="B29" s="5">
        <v>19</v>
      </c>
      <c r="C29" s="7" t="s">
        <v>30</v>
      </c>
      <c r="D29" s="674">
        <v>0</v>
      </c>
      <c r="E29" s="674">
        <v>0</v>
      </c>
      <c r="F29" s="674">
        <f t="shared" si="1"/>
        <v>0</v>
      </c>
    </row>
    <row r="30" spans="1:7" x14ac:dyDescent="0.35">
      <c r="A30" s="2"/>
      <c r="B30" s="5" t="s">
        <v>31</v>
      </c>
      <c r="C30" s="7" t="s">
        <v>32</v>
      </c>
      <c r="D30" s="674">
        <v>0</v>
      </c>
      <c r="E30" s="674">
        <v>0</v>
      </c>
      <c r="F30" s="674">
        <f t="shared" si="1"/>
        <v>0</v>
      </c>
    </row>
    <row r="31" spans="1:7" x14ac:dyDescent="0.35">
      <c r="A31" s="2"/>
      <c r="B31" s="5">
        <v>20</v>
      </c>
      <c r="C31" s="6" t="s">
        <v>33</v>
      </c>
      <c r="D31" s="674">
        <v>3252328.4040000001</v>
      </c>
      <c r="E31" s="674">
        <v>14971708.580000002</v>
      </c>
      <c r="F31" s="674">
        <f t="shared" si="1"/>
        <v>260186.27232000002</v>
      </c>
    </row>
    <row r="32" spans="1:7" x14ac:dyDescent="0.35">
      <c r="A32" s="2"/>
      <c r="B32" s="5">
        <v>21</v>
      </c>
      <c r="C32" s="7" t="s">
        <v>12</v>
      </c>
      <c r="D32" s="674">
        <v>3252328.4040000001</v>
      </c>
      <c r="E32" s="674">
        <v>14971708.580000002</v>
      </c>
      <c r="F32" s="674">
        <f t="shared" si="1"/>
        <v>260186.27232000002</v>
      </c>
    </row>
    <row r="33" spans="1:6" x14ac:dyDescent="0.35">
      <c r="A33" s="2"/>
      <c r="B33" s="5">
        <v>22</v>
      </c>
      <c r="C33" s="7" t="s">
        <v>34</v>
      </c>
      <c r="D33" s="674">
        <v>0</v>
      </c>
      <c r="E33" s="674">
        <v>0</v>
      </c>
      <c r="F33" s="6"/>
    </row>
    <row r="34" spans="1:6" x14ac:dyDescent="0.35">
      <c r="A34" s="2"/>
      <c r="B34" s="5" t="s">
        <v>35</v>
      </c>
      <c r="C34" s="6" t="s">
        <v>36</v>
      </c>
      <c r="D34" s="674">
        <v>0</v>
      </c>
      <c r="E34" s="674">
        <v>0</v>
      </c>
      <c r="F34" s="6"/>
    </row>
    <row r="35" spans="1:6" x14ac:dyDescent="0.35">
      <c r="A35" s="2"/>
      <c r="B35" s="5">
        <v>23</v>
      </c>
      <c r="C35" s="6" t="s">
        <v>37</v>
      </c>
      <c r="D35" s="675">
        <v>197919804.46127501</v>
      </c>
      <c r="E35" s="675">
        <v>197919804.46127501</v>
      </c>
      <c r="F35" s="675">
        <f t="shared" ref="F35:F39" si="2">D35*8%</f>
        <v>15833584.356902001</v>
      </c>
    </row>
    <row r="36" spans="1:6" x14ac:dyDescent="0.35">
      <c r="A36" s="2"/>
      <c r="B36" s="5" t="s">
        <v>38</v>
      </c>
      <c r="C36" s="6" t="s">
        <v>39</v>
      </c>
      <c r="D36" s="674">
        <v>197919804.46127501</v>
      </c>
      <c r="E36" s="674">
        <v>197919804.46127501</v>
      </c>
      <c r="F36" s="674">
        <f t="shared" si="2"/>
        <v>15833584.356902001</v>
      </c>
    </row>
    <row r="37" spans="1:6" x14ac:dyDescent="0.35">
      <c r="A37" s="2"/>
      <c r="B37" s="5" t="s">
        <v>40</v>
      </c>
      <c r="C37" s="6" t="s">
        <v>41</v>
      </c>
      <c r="D37" s="674">
        <v>0</v>
      </c>
      <c r="E37" s="674">
        <v>0</v>
      </c>
      <c r="F37" s="674">
        <f t="shared" si="2"/>
        <v>0</v>
      </c>
    </row>
    <row r="38" spans="1:6" x14ac:dyDescent="0.35">
      <c r="A38" s="2"/>
      <c r="B38" s="5" t="s">
        <v>42</v>
      </c>
      <c r="C38" s="6" t="s">
        <v>43</v>
      </c>
      <c r="D38" s="674">
        <v>0</v>
      </c>
      <c r="E38" s="674">
        <v>0</v>
      </c>
      <c r="F38" s="674">
        <f t="shared" si="2"/>
        <v>0</v>
      </c>
    </row>
    <row r="39" spans="1:6" ht="29" x14ac:dyDescent="0.35">
      <c r="A39" s="2"/>
      <c r="B39" s="5">
        <v>24</v>
      </c>
      <c r="C39" s="6" t="s">
        <v>44</v>
      </c>
      <c r="D39" s="674">
        <v>0</v>
      </c>
      <c r="E39" s="674">
        <v>0</v>
      </c>
      <c r="F39" s="674">
        <f t="shared" si="2"/>
        <v>0</v>
      </c>
    </row>
    <row r="40" spans="1:6" x14ac:dyDescent="0.35">
      <c r="A40" s="2"/>
      <c r="B40" s="5">
        <v>25</v>
      </c>
      <c r="C40" s="6" t="s">
        <v>25</v>
      </c>
      <c r="D40" s="675"/>
      <c r="E40" s="675"/>
      <c r="F40" s="9"/>
    </row>
    <row r="41" spans="1:6" x14ac:dyDescent="0.35">
      <c r="A41" s="2"/>
      <c r="B41" s="5">
        <v>26</v>
      </c>
      <c r="C41" s="6" t="s">
        <v>25</v>
      </c>
      <c r="D41" s="675"/>
      <c r="E41" s="675"/>
      <c r="F41" s="9"/>
    </row>
    <row r="42" spans="1:6" x14ac:dyDescent="0.35">
      <c r="A42" s="2"/>
      <c r="B42" s="5">
        <v>27</v>
      </c>
      <c r="C42" s="6" t="s">
        <v>25</v>
      </c>
      <c r="D42" s="675"/>
      <c r="E42" s="675"/>
      <c r="F42" s="9"/>
    </row>
    <row r="43" spans="1:6" x14ac:dyDescent="0.35">
      <c r="A43" s="2"/>
      <c r="B43" s="5">
        <v>28</v>
      </c>
      <c r="C43" s="6" t="s">
        <v>1888</v>
      </c>
      <c r="D43" s="675"/>
      <c r="E43" s="675"/>
      <c r="F43" s="9"/>
    </row>
    <row r="44" spans="1:6" x14ac:dyDescent="0.35">
      <c r="A44" s="2"/>
      <c r="B44" s="10">
        <v>29</v>
      </c>
      <c r="C44" s="11" t="s">
        <v>45</v>
      </c>
      <c r="D44" s="676">
        <f>D8+D14+D25+D26+D31+D34+D35</f>
        <v>2320104454.3483191</v>
      </c>
      <c r="E44" s="676">
        <f>E8+E14+E25+E26+E31+E34+E35</f>
        <v>2157842746.523591</v>
      </c>
      <c r="F44" s="676">
        <f t="shared" ref="F44" si="3">D44*8%</f>
        <v>185608356.34786552</v>
      </c>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363D-3FC9-4457-B063-06328A769EFD}">
  <sheetPr codeName="Sheet4"/>
  <dimension ref="A1:J134"/>
  <sheetViews>
    <sheetView workbookViewId="0">
      <selection activeCell="D8" sqref="D8"/>
    </sheetView>
    <sheetView workbookViewId="1"/>
  </sheetViews>
  <sheetFormatPr defaultColWidth="9.1796875" defaultRowHeight="14.5" x14ac:dyDescent="0.35"/>
  <cols>
    <col min="1" max="1" width="4.453125" style="1" customWidth="1"/>
    <col min="2" max="2" width="8.453125" style="1" customWidth="1"/>
    <col min="3" max="3" width="60.1796875" style="1" customWidth="1"/>
    <col min="4" max="4" width="12.26953125" style="1" customWidth="1"/>
    <col min="5" max="8" width="12.26953125" style="1" bestFit="1" customWidth="1"/>
    <col min="9" max="9" width="13.54296875" style="1" bestFit="1" customWidth="1"/>
    <col min="10" max="10" width="9.1796875" style="1"/>
    <col min="11" max="11" width="15.7265625" style="1" customWidth="1"/>
    <col min="12" max="16384" width="9.1796875" style="1"/>
  </cols>
  <sheetData>
    <row r="1" spans="1:8" x14ac:dyDescent="0.35">
      <c r="A1" s="12"/>
    </row>
    <row r="2" spans="1:8" x14ac:dyDescent="0.35">
      <c r="A2" s="12"/>
      <c r="B2" s="13" t="s">
        <v>1</v>
      </c>
    </row>
    <row r="3" spans="1:8" x14ac:dyDescent="0.35">
      <c r="A3" s="12"/>
      <c r="B3" s="13"/>
    </row>
    <row r="4" spans="1:8" x14ac:dyDescent="0.35">
      <c r="A4" s="12"/>
    </row>
    <row r="5" spans="1:8" x14ac:dyDescent="0.35">
      <c r="A5" s="12"/>
      <c r="B5" s="14"/>
      <c r="C5" s="15"/>
      <c r="D5" s="16" t="s">
        <v>7</v>
      </c>
      <c r="E5" s="16" t="s">
        <v>8</v>
      </c>
      <c r="F5" s="16" t="s">
        <v>9</v>
      </c>
      <c r="G5" s="16" t="s">
        <v>46</v>
      </c>
      <c r="H5" s="16" t="s">
        <v>47</v>
      </c>
    </row>
    <row r="6" spans="1:8" x14ac:dyDescent="0.35">
      <c r="A6" s="12"/>
      <c r="B6" s="17"/>
      <c r="C6" s="18"/>
      <c r="D6" s="88" t="s">
        <v>1892</v>
      </c>
      <c r="E6" s="88" t="s">
        <v>1890</v>
      </c>
      <c r="F6" s="88" t="s">
        <v>1889</v>
      </c>
      <c r="G6" s="16" t="s">
        <v>1762</v>
      </c>
      <c r="H6" s="16" t="s">
        <v>1817</v>
      </c>
    </row>
    <row r="7" spans="1:8" x14ac:dyDescent="0.35">
      <c r="A7" s="12"/>
      <c r="B7" s="19"/>
      <c r="C7" s="864" t="s">
        <v>48</v>
      </c>
      <c r="D7" s="865"/>
      <c r="E7" s="865"/>
      <c r="F7" s="865"/>
      <c r="G7" s="865"/>
      <c r="H7" s="866"/>
    </row>
    <row r="8" spans="1:8" x14ac:dyDescent="0.35">
      <c r="A8" s="12"/>
      <c r="B8" s="20">
        <v>1</v>
      </c>
      <c r="C8" s="21" t="s">
        <v>49</v>
      </c>
      <c r="D8" s="674">
        <v>344660860.70091385</v>
      </c>
      <c r="E8" s="674">
        <v>333212336.316199</v>
      </c>
      <c r="F8" s="674">
        <v>283701581.93010205</v>
      </c>
      <c r="G8" s="674">
        <v>275356876.88317943</v>
      </c>
      <c r="H8" s="674">
        <v>232075220.37</v>
      </c>
    </row>
    <row r="9" spans="1:8" x14ac:dyDescent="0.35">
      <c r="A9" s="12"/>
      <c r="B9" s="20">
        <v>2</v>
      </c>
      <c r="C9" s="21" t="s">
        <v>50</v>
      </c>
      <c r="D9" s="674">
        <v>379660860.70091385</v>
      </c>
      <c r="E9" s="674">
        <v>368212336.316199</v>
      </c>
      <c r="F9" s="674">
        <v>318701581.93010205</v>
      </c>
      <c r="G9" s="674">
        <v>310356876.88317943</v>
      </c>
      <c r="H9" s="674">
        <v>267075220.37</v>
      </c>
    </row>
    <row r="10" spans="1:8" x14ac:dyDescent="0.35">
      <c r="A10" s="12"/>
      <c r="B10" s="20">
        <v>3</v>
      </c>
      <c r="C10" s="21" t="s">
        <v>51</v>
      </c>
      <c r="D10" s="674">
        <v>454660860.70091385</v>
      </c>
      <c r="E10" s="674">
        <v>443212336.316199</v>
      </c>
      <c r="F10" s="674">
        <v>393701581.93010205</v>
      </c>
      <c r="G10" s="674">
        <v>385356876.88317901</v>
      </c>
      <c r="H10" s="674">
        <v>342075220.37</v>
      </c>
    </row>
    <row r="11" spans="1:8" x14ac:dyDescent="0.35">
      <c r="A11" s="12"/>
      <c r="B11" s="22"/>
      <c r="C11" s="861" t="s">
        <v>52</v>
      </c>
      <c r="D11" s="862"/>
      <c r="E11" s="862"/>
      <c r="F11" s="862"/>
      <c r="G11" s="862"/>
      <c r="H11" s="863"/>
    </row>
    <row r="12" spans="1:8" x14ac:dyDescent="0.35">
      <c r="A12" s="12"/>
      <c r="B12" s="20">
        <v>4</v>
      </c>
      <c r="C12" s="21" t="s">
        <v>53</v>
      </c>
      <c r="D12" s="674">
        <v>2320104454.34831</v>
      </c>
      <c r="E12" s="674">
        <v>2157842746.5235901</v>
      </c>
      <c r="F12" s="674">
        <v>2019883017.3512199</v>
      </c>
      <c r="G12" s="674">
        <v>1928772515.5043499</v>
      </c>
      <c r="H12" s="674">
        <v>1839688324.17556</v>
      </c>
    </row>
    <row r="13" spans="1:8" ht="15" customHeight="1" x14ac:dyDescent="0.35">
      <c r="A13" s="12"/>
      <c r="B13" s="22"/>
      <c r="C13" s="867" t="s">
        <v>54</v>
      </c>
      <c r="D13" s="868"/>
      <c r="E13" s="868"/>
      <c r="F13" s="868"/>
      <c r="G13" s="868"/>
      <c r="H13" s="869"/>
    </row>
    <row r="14" spans="1:8" x14ac:dyDescent="0.35">
      <c r="A14" s="12"/>
      <c r="B14" s="20">
        <v>5</v>
      </c>
      <c r="C14" s="21" t="s">
        <v>55</v>
      </c>
      <c r="D14" s="677">
        <v>0.14855402740810006</v>
      </c>
      <c r="E14" s="677">
        <v>0.15441919336013871</v>
      </c>
      <c r="F14" s="677">
        <v>0.14045446171537945</v>
      </c>
      <c r="G14" s="677">
        <v>0.14276275437861941</v>
      </c>
      <c r="H14" s="677">
        <v>0.12614920544978861</v>
      </c>
    </row>
    <row r="15" spans="1:8" x14ac:dyDescent="0.35">
      <c r="A15" s="12"/>
      <c r="B15" s="20">
        <v>6</v>
      </c>
      <c r="C15" s="21" t="s">
        <v>56</v>
      </c>
      <c r="D15" s="677">
        <v>0.16363955510251202</v>
      </c>
      <c r="E15" s="677">
        <v>0.1706390963425905</v>
      </c>
      <c r="F15" s="677">
        <v>0.15778219787600986</v>
      </c>
      <c r="G15" s="677">
        <v>0.16090901046566655</v>
      </c>
      <c r="H15" s="677">
        <v>0.1451741672001356</v>
      </c>
    </row>
    <row r="16" spans="1:8" x14ac:dyDescent="0.35">
      <c r="A16" s="12"/>
      <c r="B16" s="20">
        <v>7</v>
      </c>
      <c r="C16" s="21" t="s">
        <v>57</v>
      </c>
      <c r="D16" s="677">
        <v>0.19596568587625196</v>
      </c>
      <c r="E16" s="677">
        <v>0.20539603130498726</v>
      </c>
      <c r="F16" s="677">
        <v>0.19491306107736076</v>
      </c>
      <c r="G16" s="677">
        <v>0.19979384493791016</v>
      </c>
      <c r="H16" s="677">
        <v>0.18594194237945061</v>
      </c>
    </row>
    <row r="17" spans="1:8" ht="29.15" customHeight="1" x14ac:dyDescent="0.35">
      <c r="A17" s="12"/>
      <c r="B17" s="22"/>
      <c r="C17" s="858" t="s">
        <v>58</v>
      </c>
      <c r="D17" s="859"/>
      <c r="E17" s="859"/>
      <c r="F17" s="859"/>
      <c r="G17" s="859"/>
      <c r="H17" s="860"/>
    </row>
    <row r="18" spans="1:8" ht="29" x14ac:dyDescent="0.35">
      <c r="A18" s="12"/>
      <c r="B18" s="20" t="s">
        <v>59</v>
      </c>
      <c r="C18" s="6" t="s">
        <v>60</v>
      </c>
      <c r="D18" s="677">
        <v>2.7399999999999994E-2</v>
      </c>
      <c r="E18" s="677">
        <v>1.7799999999999996E-2</v>
      </c>
      <c r="F18" s="677">
        <v>1.7799999999999996E-2</v>
      </c>
      <c r="G18" s="677">
        <v>1.7799999999999996E-2</v>
      </c>
      <c r="H18" s="677">
        <v>1.7799999999999996E-2</v>
      </c>
    </row>
    <row r="19" spans="1:8" x14ac:dyDescent="0.35">
      <c r="A19" s="12"/>
      <c r="B19" s="20" t="s">
        <v>61</v>
      </c>
      <c r="C19" s="6" t="s">
        <v>62</v>
      </c>
      <c r="D19" s="677">
        <v>1.5400000000000004E-2</v>
      </c>
      <c r="E19" s="677">
        <v>4.2000000000000023E-3</v>
      </c>
      <c r="F19" s="677">
        <v>4.2000000000000023E-3</v>
      </c>
      <c r="G19" s="677">
        <v>4.2000000000000023E-3</v>
      </c>
      <c r="H19" s="677">
        <v>4.2000000000000023E-3</v>
      </c>
    </row>
    <row r="20" spans="1:8" x14ac:dyDescent="0.35">
      <c r="A20" s="12"/>
      <c r="B20" s="20" t="s">
        <v>63</v>
      </c>
      <c r="C20" s="6" t="s">
        <v>64</v>
      </c>
      <c r="D20" s="677">
        <v>2.0600000000000007E-2</v>
      </c>
      <c r="E20" s="677">
        <v>5.6000000000000077E-3</v>
      </c>
      <c r="F20" s="677">
        <v>5.6000000000000077E-3</v>
      </c>
      <c r="G20" s="677">
        <v>5.6000000000000077E-3</v>
      </c>
      <c r="H20" s="677">
        <v>5.6000000000000077E-3</v>
      </c>
    </row>
    <row r="21" spans="1:8" x14ac:dyDescent="0.35">
      <c r="A21" s="12"/>
      <c r="B21" s="20" t="s">
        <v>65</v>
      </c>
      <c r="C21" s="6" t="s">
        <v>66</v>
      </c>
      <c r="D21" s="677">
        <v>0.1074</v>
      </c>
      <c r="E21" s="677">
        <v>9.7799999999999998E-2</v>
      </c>
      <c r="F21" s="677">
        <v>9.7799999999999998E-2</v>
      </c>
      <c r="G21" s="677">
        <v>9.7799999999999998E-2</v>
      </c>
      <c r="H21" s="677">
        <v>9.7799999999999998E-2</v>
      </c>
    </row>
    <row r="22" spans="1:8" ht="15.75" customHeight="1" x14ac:dyDescent="0.35">
      <c r="A22" s="12"/>
      <c r="B22" s="22"/>
      <c r="C22" s="858" t="s">
        <v>67</v>
      </c>
      <c r="D22" s="859"/>
      <c r="E22" s="859"/>
      <c r="F22" s="859"/>
      <c r="G22" s="859"/>
      <c r="H22" s="860"/>
    </row>
    <row r="23" spans="1:8" x14ac:dyDescent="0.35">
      <c r="A23" s="12"/>
      <c r="B23" s="20">
        <v>8</v>
      </c>
      <c r="C23" s="21" t="s">
        <v>68</v>
      </c>
      <c r="D23" s="677">
        <v>2.5000001712638515E-2</v>
      </c>
      <c r="E23" s="677">
        <v>2.4999999948096426E-2</v>
      </c>
      <c r="F23" s="677">
        <v>2.5000000000000248E-2</v>
      </c>
      <c r="G23" s="677">
        <v>2.500000000000013E-2</v>
      </c>
      <c r="H23" s="677">
        <v>2.4999999999999998E-2</v>
      </c>
    </row>
    <row r="24" spans="1:8" ht="29" x14ac:dyDescent="0.35">
      <c r="A24" s="12"/>
      <c r="B24" s="20" t="s">
        <v>20</v>
      </c>
      <c r="C24" s="21" t="s">
        <v>69</v>
      </c>
      <c r="D24" s="677">
        <v>0</v>
      </c>
      <c r="E24" s="677">
        <v>0</v>
      </c>
      <c r="F24" s="677">
        <v>0</v>
      </c>
      <c r="G24" s="677">
        <v>0</v>
      </c>
      <c r="H24" s="677">
        <v>0</v>
      </c>
    </row>
    <row r="25" spans="1:8" x14ac:dyDescent="0.35">
      <c r="A25" s="12"/>
      <c r="B25" s="20">
        <v>9</v>
      </c>
      <c r="C25" s="21" t="s">
        <v>70</v>
      </c>
      <c r="D25" s="677">
        <v>1.200000082186829E-5</v>
      </c>
      <c r="E25" s="677">
        <v>9.9999999790365164E-6</v>
      </c>
      <c r="F25" s="677">
        <v>9.999999998261187E-7</v>
      </c>
      <c r="G25" s="677">
        <v>1.0000000002569768E-6</v>
      </c>
      <c r="H25" s="677">
        <v>9.9999999990457068E-7</v>
      </c>
    </row>
    <row r="26" spans="1:8" x14ac:dyDescent="0.35">
      <c r="A26" s="12"/>
      <c r="B26" s="20" t="s">
        <v>71</v>
      </c>
      <c r="C26" s="21" t="s">
        <v>72</v>
      </c>
      <c r="D26" s="677">
        <v>0</v>
      </c>
      <c r="E26" s="677">
        <v>0</v>
      </c>
      <c r="F26" s="677">
        <v>0</v>
      </c>
      <c r="G26" s="677">
        <v>0</v>
      </c>
      <c r="H26" s="677">
        <v>0</v>
      </c>
    </row>
    <row r="27" spans="1:8" x14ac:dyDescent="0.35">
      <c r="A27" s="12"/>
      <c r="B27" s="20">
        <v>10</v>
      </c>
      <c r="C27" s="21" t="s">
        <v>73</v>
      </c>
      <c r="D27" s="677">
        <v>0</v>
      </c>
      <c r="E27" s="677">
        <v>0</v>
      </c>
      <c r="F27" s="677">
        <v>0</v>
      </c>
      <c r="G27" s="677">
        <v>0</v>
      </c>
      <c r="H27" s="677">
        <v>0</v>
      </c>
    </row>
    <row r="28" spans="1:8" x14ac:dyDescent="0.35">
      <c r="A28" s="12"/>
      <c r="B28" s="20" t="s">
        <v>74</v>
      </c>
      <c r="C28" s="6" t="s">
        <v>75</v>
      </c>
      <c r="D28" s="677">
        <v>1.5000001027583197E-2</v>
      </c>
      <c r="E28" s="677">
        <v>1.4999999968857855E-2</v>
      </c>
      <c r="F28" s="677">
        <v>1.4999999999999999E-2</v>
      </c>
      <c r="G28" s="677">
        <v>1.000000000000026E-2</v>
      </c>
      <c r="H28" s="677">
        <v>1.0000000000000217E-2</v>
      </c>
    </row>
    <row r="29" spans="1:8" x14ac:dyDescent="0.35">
      <c r="A29" s="12"/>
      <c r="B29" s="20">
        <v>11</v>
      </c>
      <c r="C29" s="21" t="s">
        <v>76</v>
      </c>
      <c r="D29" s="677">
        <v>4.0012002741032802E-2</v>
      </c>
      <c r="E29" s="677">
        <v>4.0009999916954635E-2</v>
      </c>
      <c r="F29" s="677">
        <v>4.0001000000000078E-2</v>
      </c>
      <c r="G29" s="677">
        <v>3.5000999999977835E-2</v>
      </c>
      <c r="H29" s="677">
        <v>3.5001000000024041E-2</v>
      </c>
    </row>
    <row r="30" spans="1:8" x14ac:dyDescent="0.35">
      <c r="A30" s="12"/>
      <c r="B30" s="20" t="s">
        <v>77</v>
      </c>
      <c r="C30" s="21" t="s">
        <v>78</v>
      </c>
      <c r="D30" s="677">
        <v>0.14741199999999999</v>
      </c>
      <c r="E30" s="677">
        <v>0.13780999999999999</v>
      </c>
      <c r="F30" s="677">
        <v>0.13780100000000006</v>
      </c>
      <c r="G30" s="677">
        <v>0.132801</v>
      </c>
      <c r="H30" s="677">
        <v>0.132801</v>
      </c>
    </row>
    <row r="31" spans="1:8" ht="14.5" customHeight="1" x14ac:dyDescent="0.35">
      <c r="A31" s="12"/>
      <c r="B31" s="20">
        <v>12</v>
      </c>
      <c r="C31" s="21" t="s">
        <v>79</v>
      </c>
      <c r="D31" s="674">
        <v>240256160.2552399</v>
      </c>
      <c r="E31" s="674">
        <v>236109412.72263747</v>
      </c>
      <c r="F31" s="674">
        <v>192806846.14929718</v>
      </c>
      <c r="G31" s="674">
        <v>188562113.68548369</v>
      </c>
      <c r="H31" s="674">
        <v>149289245.78209999</v>
      </c>
    </row>
    <row r="32" spans="1:8" x14ac:dyDescent="0.35">
      <c r="A32" s="12"/>
      <c r="B32" s="22"/>
      <c r="C32" s="861" t="s">
        <v>80</v>
      </c>
      <c r="D32" s="862"/>
      <c r="E32" s="862"/>
      <c r="F32" s="862"/>
      <c r="G32" s="862"/>
      <c r="H32" s="863"/>
    </row>
    <row r="33" spans="1:8" x14ac:dyDescent="0.35">
      <c r="A33" s="12"/>
      <c r="B33" s="20">
        <v>13</v>
      </c>
      <c r="C33" s="23" t="s">
        <v>81</v>
      </c>
      <c r="D33" s="674">
        <v>6277346828.835</v>
      </c>
      <c r="E33" s="674">
        <v>6530010946.1990004</v>
      </c>
      <c r="F33" s="674">
        <v>6456724899.757</v>
      </c>
      <c r="G33" s="674">
        <v>6757096055.4069996</v>
      </c>
      <c r="H33" s="674">
        <v>6500377289.8579998</v>
      </c>
    </row>
    <row r="34" spans="1:8" x14ac:dyDescent="0.35">
      <c r="A34" s="12"/>
      <c r="B34" s="5">
        <v>14</v>
      </c>
      <c r="C34" s="24" t="s">
        <v>82</v>
      </c>
      <c r="D34" s="688">
        <v>6.0481103092303458E-2</v>
      </c>
      <c r="E34" s="688">
        <v>5.6387705832335343E-2</v>
      </c>
      <c r="F34" s="688">
        <v>4.9359634625612818E-2</v>
      </c>
      <c r="G34" s="688">
        <v>4.5930511322957022E-2</v>
      </c>
      <c r="H34" s="688">
        <v>4.1086110614947741E-2</v>
      </c>
    </row>
    <row r="35" spans="1:8" x14ac:dyDescent="0.35">
      <c r="B35" s="22"/>
      <c r="C35" s="858" t="s">
        <v>83</v>
      </c>
      <c r="D35" s="859"/>
      <c r="E35" s="859"/>
      <c r="F35" s="859"/>
      <c r="G35" s="859"/>
      <c r="H35" s="860"/>
    </row>
    <row r="36" spans="1:8" s="25" customFormat="1" ht="29" x14ac:dyDescent="0.35">
      <c r="B36" s="5" t="s">
        <v>84</v>
      </c>
      <c r="C36" s="6" t="s">
        <v>85</v>
      </c>
      <c r="D36" s="678"/>
      <c r="E36" s="26"/>
      <c r="F36" s="26"/>
      <c r="G36" s="26"/>
      <c r="H36" s="26"/>
    </row>
    <row r="37" spans="1:8" s="25" customFormat="1" x14ac:dyDescent="0.35">
      <c r="B37" s="5" t="s">
        <v>86</v>
      </c>
      <c r="C37" s="6" t="s">
        <v>62</v>
      </c>
      <c r="D37" s="678"/>
      <c r="E37" s="26"/>
      <c r="F37" s="26"/>
      <c r="G37" s="26"/>
      <c r="H37" s="26"/>
    </row>
    <row r="38" spans="1:8" s="25" customFormat="1" x14ac:dyDescent="0.35">
      <c r="B38" s="5" t="s">
        <v>87</v>
      </c>
      <c r="C38" s="6" t="s">
        <v>88</v>
      </c>
      <c r="D38" s="678"/>
      <c r="E38" s="26"/>
      <c r="F38" s="26"/>
      <c r="G38" s="26"/>
      <c r="H38" s="26"/>
    </row>
    <row r="39" spans="1:8" s="25" customFormat="1" x14ac:dyDescent="0.35">
      <c r="B39" s="22"/>
      <c r="C39" s="858" t="s">
        <v>89</v>
      </c>
      <c r="D39" s="859"/>
      <c r="E39" s="859"/>
      <c r="F39" s="859"/>
      <c r="G39" s="859"/>
      <c r="H39" s="860"/>
    </row>
    <row r="40" spans="1:8" s="25" customFormat="1" x14ac:dyDescent="0.35">
      <c r="B40" s="5" t="s">
        <v>90</v>
      </c>
      <c r="C40" s="27" t="s">
        <v>91</v>
      </c>
      <c r="D40" s="677">
        <v>0.03</v>
      </c>
      <c r="E40" s="677">
        <v>0.03</v>
      </c>
      <c r="F40" s="677">
        <v>0.03</v>
      </c>
      <c r="G40" s="677">
        <v>0.03</v>
      </c>
      <c r="H40" s="677">
        <v>0.03</v>
      </c>
    </row>
    <row r="41" spans="1:8" s="25" customFormat="1" x14ac:dyDescent="0.35">
      <c r="B41" s="5" t="s">
        <v>92</v>
      </c>
      <c r="C41" s="27" t="s">
        <v>93</v>
      </c>
      <c r="D41" s="677">
        <v>0.03</v>
      </c>
      <c r="E41" s="677">
        <v>0.03</v>
      </c>
      <c r="F41" s="677">
        <v>0.03</v>
      </c>
      <c r="G41" s="677">
        <v>0.03</v>
      </c>
      <c r="H41" s="677">
        <v>0.03</v>
      </c>
    </row>
    <row r="42" spans="1:8" x14ac:dyDescent="0.35">
      <c r="A42" s="12"/>
      <c r="B42" s="22"/>
      <c r="C42" s="861" t="s">
        <v>94</v>
      </c>
      <c r="D42" s="862"/>
      <c r="E42" s="862"/>
      <c r="F42" s="862"/>
      <c r="G42" s="862"/>
      <c r="H42" s="863"/>
    </row>
    <row r="43" spans="1:8" x14ac:dyDescent="0.35">
      <c r="A43" s="12"/>
      <c r="B43" s="20">
        <v>15</v>
      </c>
      <c r="C43" s="23" t="s">
        <v>95</v>
      </c>
      <c r="D43" s="674">
        <v>2935392597.1323004</v>
      </c>
      <c r="E43" s="674">
        <v>3340860254.2165003</v>
      </c>
      <c r="F43" s="674">
        <v>3525639084.0813003</v>
      </c>
      <c r="G43" s="674">
        <v>3924740191.5508003</v>
      </c>
      <c r="H43" s="674">
        <v>3737800236.1630998</v>
      </c>
    </row>
    <row r="44" spans="1:8" x14ac:dyDescent="0.35">
      <c r="A44" s="12"/>
      <c r="B44" s="5" t="s">
        <v>96</v>
      </c>
      <c r="C44" s="24" t="s">
        <v>97</v>
      </c>
      <c r="D44" s="674">
        <v>2111014266.5310001</v>
      </c>
      <c r="E44" s="674">
        <v>2422256934.5225</v>
      </c>
      <c r="F44" s="674">
        <v>2471326305.2865</v>
      </c>
      <c r="G44" s="674">
        <v>2810766145.0505004</v>
      </c>
      <c r="H44" s="674">
        <v>2663787640.4299998</v>
      </c>
    </row>
    <row r="45" spans="1:8" x14ac:dyDescent="0.35">
      <c r="A45" s="12"/>
      <c r="B45" s="5" t="s">
        <v>98</v>
      </c>
      <c r="C45" s="24" t="s">
        <v>99</v>
      </c>
      <c r="D45" s="674">
        <v>57811323.390000001</v>
      </c>
      <c r="E45" s="674">
        <v>40363489.258999996</v>
      </c>
      <c r="F45" s="674">
        <v>35972479.391500004</v>
      </c>
      <c r="G45" s="674">
        <v>60210384.605499998</v>
      </c>
      <c r="H45" s="674">
        <v>52499297.416500002</v>
      </c>
    </row>
    <row r="46" spans="1:8" x14ac:dyDescent="0.35">
      <c r="A46" s="12"/>
      <c r="B46" s="20">
        <v>16</v>
      </c>
      <c r="C46" s="23" t="s">
        <v>100</v>
      </c>
      <c r="D46" s="674">
        <v>2053202943.141</v>
      </c>
      <c r="E46" s="674">
        <v>2381893445.2635002</v>
      </c>
      <c r="F46" s="674">
        <v>2435353825.895</v>
      </c>
      <c r="G46" s="674">
        <v>2750555760.4450002</v>
      </c>
      <c r="H46" s="674">
        <v>2611288343.0134997</v>
      </c>
    </row>
    <row r="47" spans="1:8" x14ac:dyDescent="0.35">
      <c r="A47" s="12"/>
      <c r="B47" s="20">
        <v>17</v>
      </c>
      <c r="C47" s="23" t="s">
        <v>101</v>
      </c>
      <c r="D47" s="677">
        <v>1.4296651029740499</v>
      </c>
      <c r="E47" s="677">
        <v>1.4026069305744755</v>
      </c>
      <c r="F47" s="677">
        <v>1.4476906996401713</v>
      </c>
      <c r="G47" s="677">
        <v>1.4268898845794837</v>
      </c>
      <c r="H47" s="677">
        <v>1.4314008049565197</v>
      </c>
    </row>
    <row r="48" spans="1:8" x14ac:dyDescent="0.35">
      <c r="A48" s="12"/>
      <c r="B48" s="22"/>
      <c r="C48" s="861" t="s">
        <v>102</v>
      </c>
      <c r="D48" s="862"/>
      <c r="E48" s="862"/>
      <c r="F48" s="862"/>
      <c r="G48" s="862"/>
      <c r="H48" s="863"/>
    </row>
    <row r="49" spans="1:9" x14ac:dyDescent="0.35">
      <c r="A49" s="12"/>
      <c r="B49" s="20">
        <v>18</v>
      </c>
      <c r="C49" s="23" t="s">
        <v>103</v>
      </c>
      <c r="D49" s="674">
        <v>3857824733.2467794</v>
      </c>
      <c r="E49" s="674">
        <v>3743447183.341557</v>
      </c>
      <c r="F49" s="674">
        <v>3699727718.7604933</v>
      </c>
      <c r="G49" s="674">
        <v>3701825003.732913</v>
      </c>
      <c r="H49" s="674">
        <v>3299301455.7338309</v>
      </c>
    </row>
    <row r="50" spans="1:9" x14ac:dyDescent="0.35">
      <c r="A50" s="12"/>
      <c r="B50" s="20">
        <v>19</v>
      </c>
      <c r="C50" s="28" t="s">
        <v>104</v>
      </c>
      <c r="D50" s="674">
        <v>2530837750.2930622</v>
      </c>
      <c r="E50" s="674">
        <v>2451760788.9017267</v>
      </c>
      <c r="F50" s="674">
        <v>2312475078.0770855</v>
      </c>
      <c r="G50" s="674">
        <v>2265439827.7853117</v>
      </c>
      <c r="H50" s="674">
        <v>2149888828.2205105</v>
      </c>
    </row>
    <row r="51" spans="1:9" x14ac:dyDescent="0.35">
      <c r="A51" s="12"/>
      <c r="B51" s="20">
        <v>20</v>
      </c>
      <c r="C51" s="23" t="s">
        <v>105</v>
      </c>
      <c r="D51" s="688">
        <v>1.5243271651057271</v>
      </c>
      <c r="E51" s="688">
        <v>1.5270215884488649</v>
      </c>
      <c r="F51" s="688">
        <v>1.5998994989545847</v>
      </c>
      <c r="G51" s="688">
        <v>1.6340425193953652</v>
      </c>
      <c r="H51" s="688">
        <v>1.5346381693906952</v>
      </c>
    </row>
    <row r="52" spans="1:9" x14ac:dyDescent="0.35">
      <c r="A52" s="12"/>
    </row>
    <row r="53" spans="1:9" x14ac:dyDescent="0.35">
      <c r="A53" s="12"/>
    </row>
    <row r="54" spans="1:9" x14ac:dyDescent="0.35">
      <c r="A54" s="12"/>
    </row>
    <row r="55" spans="1:9" x14ac:dyDescent="0.35">
      <c r="A55" s="12"/>
    </row>
    <row r="56" spans="1:9" x14ac:dyDescent="0.35">
      <c r="A56" s="12"/>
      <c r="I56" s="684"/>
    </row>
    <row r="57" spans="1:9" x14ac:dyDescent="0.35">
      <c r="A57" s="12"/>
    </row>
    <row r="58" spans="1:9" x14ac:dyDescent="0.35">
      <c r="A58" s="12"/>
    </row>
    <row r="59" spans="1:9" x14ac:dyDescent="0.35">
      <c r="A59" s="12"/>
    </row>
    <row r="60" spans="1:9" x14ac:dyDescent="0.35">
      <c r="A60" s="12"/>
    </row>
    <row r="61" spans="1:9" x14ac:dyDescent="0.35">
      <c r="A61" s="12"/>
    </row>
    <row r="62" spans="1:9" x14ac:dyDescent="0.35">
      <c r="A62" s="12"/>
    </row>
    <row r="63" spans="1:9" x14ac:dyDescent="0.35">
      <c r="A63" s="12"/>
    </row>
    <row r="64" spans="1:9" x14ac:dyDescent="0.35">
      <c r="A64" s="12"/>
    </row>
    <row r="65" spans="1:1" x14ac:dyDescent="0.35">
      <c r="A65" s="12"/>
    </row>
    <row r="66" spans="1:1" x14ac:dyDescent="0.35">
      <c r="A66" s="12"/>
    </row>
    <row r="67" spans="1:1" x14ac:dyDescent="0.35">
      <c r="A67" s="12"/>
    </row>
    <row r="68" spans="1:1" x14ac:dyDescent="0.35">
      <c r="A68" s="12"/>
    </row>
    <row r="69" spans="1:1" x14ac:dyDescent="0.35">
      <c r="A69" s="12"/>
    </row>
    <row r="70" spans="1:1" x14ac:dyDescent="0.35">
      <c r="A70" s="12"/>
    </row>
    <row r="71" spans="1:1" x14ac:dyDescent="0.35">
      <c r="A71" s="12"/>
    </row>
    <row r="72" spans="1:1" x14ac:dyDescent="0.35">
      <c r="A72" s="12"/>
    </row>
    <row r="73" spans="1:1" x14ac:dyDescent="0.35">
      <c r="A73" s="12"/>
    </row>
    <row r="74" spans="1:1" x14ac:dyDescent="0.35">
      <c r="A74" s="12"/>
    </row>
    <row r="75" spans="1:1" x14ac:dyDescent="0.35">
      <c r="A75" s="12"/>
    </row>
    <row r="76" spans="1:1" x14ac:dyDescent="0.35">
      <c r="A76" s="12"/>
    </row>
    <row r="77" spans="1:1" x14ac:dyDescent="0.35">
      <c r="A77" s="12"/>
    </row>
    <row r="78" spans="1:1" x14ac:dyDescent="0.35">
      <c r="A78" s="12"/>
    </row>
    <row r="79" spans="1:1" x14ac:dyDescent="0.35">
      <c r="A79" s="12"/>
    </row>
    <row r="80" spans="1:1" x14ac:dyDescent="0.35">
      <c r="A80" s="12"/>
    </row>
    <row r="81" spans="1:1" x14ac:dyDescent="0.35">
      <c r="A81" s="12"/>
    </row>
    <row r="82" spans="1:1" x14ac:dyDescent="0.35">
      <c r="A82" s="12"/>
    </row>
    <row r="83" spans="1:1" x14ac:dyDescent="0.35">
      <c r="A83" s="12"/>
    </row>
    <row r="84" spans="1:1" x14ac:dyDescent="0.35">
      <c r="A84" s="12"/>
    </row>
    <row r="85" spans="1:1" x14ac:dyDescent="0.35">
      <c r="A85" s="12"/>
    </row>
    <row r="86" spans="1:1" x14ac:dyDescent="0.35">
      <c r="A86" s="12"/>
    </row>
    <row r="87" spans="1:1" x14ac:dyDescent="0.35">
      <c r="A87" s="12"/>
    </row>
    <row r="88" spans="1:1" x14ac:dyDescent="0.35">
      <c r="A88" s="12"/>
    </row>
    <row r="89" spans="1:1" x14ac:dyDescent="0.35">
      <c r="A89" s="12"/>
    </row>
    <row r="90" spans="1:1" x14ac:dyDescent="0.35">
      <c r="A90" s="12"/>
    </row>
    <row r="91" spans="1:1" x14ac:dyDescent="0.35">
      <c r="A91" s="12"/>
    </row>
    <row r="92" spans="1:1" x14ac:dyDescent="0.35">
      <c r="A92" s="12"/>
    </row>
    <row r="93" spans="1:1" x14ac:dyDescent="0.35">
      <c r="A93" s="12"/>
    </row>
    <row r="94" spans="1:1" x14ac:dyDescent="0.35">
      <c r="A94" s="12"/>
    </row>
    <row r="95" spans="1:1" x14ac:dyDescent="0.35">
      <c r="A95" s="12"/>
    </row>
    <row r="96" spans="1:1" x14ac:dyDescent="0.35">
      <c r="A96" s="12"/>
    </row>
    <row r="97" spans="1:10" x14ac:dyDescent="0.35">
      <c r="A97" s="12"/>
    </row>
    <row r="98" spans="1:10" x14ac:dyDescent="0.35">
      <c r="A98" s="12"/>
    </row>
    <row r="99" spans="1:10" x14ac:dyDescent="0.35">
      <c r="A99" s="12"/>
    </row>
    <row r="100" spans="1:10" x14ac:dyDescent="0.35">
      <c r="A100" s="12"/>
    </row>
    <row r="101" spans="1:10" x14ac:dyDescent="0.35">
      <c r="A101" s="12"/>
    </row>
    <row r="102" spans="1:10" x14ac:dyDescent="0.35">
      <c r="A102" s="12"/>
    </row>
    <row r="103" spans="1:10" x14ac:dyDescent="0.35">
      <c r="A103" s="12"/>
    </row>
    <row r="104" spans="1:10" x14ac:dyDescent="0.35">
      <c r="A104" s="12"/>
    </row>
    <row r="105" spans="1:10" x14ac:dyDescent="0.35">
      <c r="A105" s="12"/>
      <c r="B105" s="12"/>
      <c r="C105" s="12"/>
      <c r="D105" s="12"/>
      <c r="E105" s="12"/>
      <c r="F105" s="12"/>
      <c r="G105" s="12"/>
      <c r="H105" s="12"/>
      <c r="I105" s="12"/>
      <c r="J105" s="12"/>
    </row>
    <row r="106" spans="1:10" x14ac:dyDescent="0.35">
      <c r="A106" s="12"/>
      <c r="B106" s="12"/>
      <c r="C106" s="12"/>
      <c r="D106" s="12"/>
      <c r="E106" s="12"/>
      <c r="F106" s="12"/>
      <c r="G106" s="12"/>
      <c r="H106" s="12"/>
      <c r="I106" s="12"/>
      <c r="J106" s="12"/>
    </row>
    <row r="107" spans="1:10" x14ac:dyDescent="0.35">
      <c r="A107" s="12"/>
      <c r="B107" s="12"/>
      <c r="C107" s="12"/>
      <c r="D107" s="12"/>
      <c r="E107" s="12"/>
      <c r="F107" s="12"/>
      <c r="G107" s="12"/>
      <c r="H107" s="12"/>
      <c r="I107" s="12"/>
      <c r="J107" s="12"/>
    </row>
    <row r="108" spans="1:10" x14ac:dyDescent="0.35">
      <c r="A108" s="12"/>
      <c r="B108" s="12"/>
      <c r="C108" s="12"/>
      <c r="D108" s="12"/>
      <c r="E108" s="12"/>
      <c r="F108" s="12"/>
      <c r="G108" s="12"/>
      <c r="H108" s="12"/>
      <c r="I108" s="12"/>
      <c r="J108" s="12"/>
    </row>
    <row r="109" spans="1:10" x14ac:dyDescent="0.35">
      <c r="A109" s="12"/>
      <c r="B109" s="12"/>
      <c r="C109" s="12"/>
      <c r="D109" s="12"/>
      <c r="E109" s="12"/>
      <c r="F109" s="12"/>
      <c r="G109" s="12"/>
      <c r="H109" s="12"/>
      <c r="I109" s="12"/>
      <c r="J109" s="12"/>
    </row>
    <row r="110" spans="1:10" x14ac:dyDescent="0.35">
      <c r="A110" s="12"/>
      <c r="B110" s="12"/>
      <c r="C110" s="12"/>
      <c r="D110" s="12"/>
      <c r="E110" s="12"/>
      <c r="F110" s="12"/>
      <c r="G110" s="12"/>
      <c r="H110" s="12"/>
      <c r="I110" s="12"/>
      <c r="J110" s="12"/>
    </row>
    <row r="111" spans="1:10" x14ac:dyDescent="0.35">
      <c r="A111" s="12"/>
      <c r="B111" s="12"/>
      <c r="C111" s="12"/>
      <c r="D111" s="12"/>
      <c r="E111" s="12"/>
      <c r="F111" s="12"/>
      <c r="G111" s="12"/>
      <c r="H111" s="12"/>
      <c r="I111" s="12"/>
      <c r="J111" s="12"/>
    </row>
    <row r="112" spans="1:10" x14ac:dyDescent="0.35">
      <c r="A112" s="12"/>
      <c r="B112" s="12"/>
      <c r="C112" s="12"/>
      <c r="D112" s="12"/>
      <c r="E112" s="12"/>
      <c r="F112" s="12"/>
      <c r="G112" s="12"/>
      <c r="H112" s="12"/>
      <c r="I112" s="12"/>
      <c r="J112" s="12"/>
    </row>
    <row r="113" spans="1:10" x14ac:dyDescent="0.35">
      <c r="A113" s="12"/>
      <c r="B113" s="12"/>
      <c r="C113" s="12"/>
      <c r="D113" s="12"/>
      <c r="E113" s="12"/>
      <c r="F113" s="12"/>
      <c r="G113" s="12"/>
      <c r="H113" s="12"/>
      <c r="I113" s="12"/>
      <c r="J113" s="12"/>
    </row>
    <row r="114" spans="1:10" x14ac:dyDescent="0.35">
      <c r="A114" s="12"/>
      <c r="B114" s="12"/>
      <c r="C114" s="12"/>
      <c r="D114" s="12"/>
      <c r="E114" s="12"/>
      <c r="F114" s="12"/>
      <c r="G114" s="12"/>
      <c r="H114" s="12"/>
      <c r="I114" s="12"/>
      <c r="J114" s="12"/>
    </row>
    <row r="115" spans="1:10" x14ac:dyDescent="0.35">
      <c r="A115" s="12"/>
      <c r="B115" s="12"/>
      <c r="C115" s="12"/>
      <c r="D115" s="12"/>
      <c r="E115" s="12"/>
      <c r="F115" s="12"/>
      <c r="G115" s="12"/>
      <c r="H115" s="12"/>
      <c r="I115" s="12"/>
      <c r="J115" s="12"/>
    </row>
    <row r="116" spans="1:10" x14ac:dyDescent="0.35">
      <c r="A116" s="12"/>
      <c r="B116" s="12"/>
      <c r="C116" s="12"/>
      <c r="D116" s="12"/>
      <c r="E116" s="12"/>
      <c r="F116" s="12"/>
      <c r="G116" s="12"/>
      <c r="H116" s="12"/>
      <c r="I116" s="12"/>
      <c r="J116" s="12"/>
    </row>
    <row r="117" spans="1:10" x14ac:dyDescent="0.35">
      <c r="A117" s="12"/>
      <c r="B117" s="12"/>
      <c r="C117" s="12"/>
      <c r="D117" s="12"/>
      <c r="E117" s="12"/>
      <c r="F117" s="12"/>
      <c r="G117" s="12"/>
      <c r="H117" s="12"/>
      <c r="I117" s="12"/>
      <c r="J117" s="12"/>
    </row>
    <row r="118" spans="1:10" x14ac:dyDescent="0.35">
      <c r="A118" s="12"/>
      <c r="B118" s="12"/>
      <c r="C118" s="12"/>
      <c r="D118" s="12"/>
      <c r="E118" s="12"/>
      <c r="F118" s="12"/>
      <c r="G118" s="12"/>
      <c r="H118" s="12"/>
      <c r="I118" s="12"/>
      <c r="J118" s="12"/>
    </row>
    <row r="119" spans="1:10" x14ac:dyDescent="0.35">
      <c r="A119" s="12"/>
      <c r="B119" s="12"/>
      <c r="C119" s="12"/>
      <c r="D119" s="12"/>
      <c r="E119" s="12"/>
      <c r="F119" s="12"/>
      <c r="G119" s="12"/>
      <c r="H119" s="12"/>
      <c r="I119" s="12"/>
      <c r="J119" s="12"/>
    </row>
    <row r="120" spans="1:10" x14ac:dyDescent="0.35">
      <c r="A120" s="12"/>
      <c r="B120" s="12"/>
      <c r="C120" s="12"/>
      <c r="D120" s="12"/>
      <c r="E120" s="12"/>
      <c r="F120" s="12"/>
      <c r="G120" s="12"/>
      <c r="H120" s="12"/>
      <c r="I120" s="12"/>
      <c r="J120" s="12"/>
    </row>
    <row r="121" spans="1:10" x14ac:dyDescent="0.35">
      <c r="A121" s="12"/>
      <c r="B121" s="12"/>
      <c r="C121" s="12"/>
      <c r="D121" s="12"/>
      <c r="E121" s="12"/>
      <c r="F121" s="12"/>
      <c r="G121" s="12"/>
      <c r="H121" s="12"/>
      <c r="I121" s="12"/>
      <c r="J121" s="12"/>
    </row>
    <row r="122" spans="1:10" x14ac:dyDescent="0.35">
      <c r="A122" s="12"/>
      <c r="B122" s="12"/>
      <c r="C122" s="12"/>
      <c r="D122" s="12"/>
      <c r="E122" s="12"/>
      <c r="F122" s="12"/>
      <c r="G122" s="12"/>
      <c r="H122" s="12"/>
      <c r="I122" s="12"/>
      <c r="J122" s="12"/>
    </row>
    <row r="123" spans="1:10" x14ac:dyDescent="0.35">
      <c r="A123" s="12"/>
      <c r="B123" s="12"/>
      <c r="C123" s="12"/>
      <c r="D123" s="12"/>
      <c r="E123" s="12"/>
      <c r="F123" s="12"/>
      <c r="G123" s="12"/>
      <c r="H123" s="12"/>
      <c r="I123" s="12"/>
      <c r="J123" s="12"/>
    </row>
    <row r="124" spans="1:10" x14ac:dyDescent="0.35">
      <c r="A124" s="12"/>
      <c r="B124" s="12"/>
      <c r="C124" s="12"/>
      <c r="D124" s="12"/>
      <c r="E124" s="12"/>
      <c r="F124" s="12"/>
      <c r="G124" s="12"/>
      <c r="H124" s="12"/>
      <c r="I124" s="12"/>
      <c r="J124" s="12"/>
    </row>
    <row r="125" spans="1:10" x14ac:dyDescent="0.35">
      <c r="A125" s="12"/>
      <c r="B125" s="12"/>
      <c r="C125" s="12"/>
      <c r="D125" s="12"/>
      <c r="E125" s="12"/>
      <c r="F125" s="12"/>
      <c r="G125" s="12"/>
      <c r="H125" s="12"/>
      <c r="I125" s="12"/>
      <c r="J125" s="12"/>
    </row>
    <row r="126" spans="1:10" x14ac:dyDescent="0.35">
      <c r="A126" s="12"/>
      <c r="B126" s="12"/>
      <c r="C126" s="12"/>
      <c r="D126" s="12"/>
      <c r="E126" s="12"/>
      <c r="F126" s="12"/>
      <c r="G126" s="12"/>
      <c r="H126" s="12"/>
      <c r="I126" s="12"/>
      <c r="J126" s="12"/>
    </row>
    <row r="127" spans="1:10" x14ac:dyDescent="0.35">
      <c r="A127" s="12"/>
      <c r="B127" s="12"/>
      <c r="C127" s="12"/>
      <c r="D127" s="12"/>
      <c r="E127" s="12"/>
      <c r="F127" s="12"/>
      <c r="G127" s="12"/>
      <c r="H127" s="12"/>
      <c r="I127" s="12"/>
      <c r="J127" s="12"/>
    </row>
    <row r="128" spans="1:10" x14ac:dyDescent="0.35">
      <c r="A128" s="12"/>
      <c r="B128" s="12"/>
      <c r="C128" s="12"/>
      <c r="D128" s="12"/>
      <c r="E128" s="12"/>
      <c r="F128" s="12"/>
      <c r="G128" s="12"/>
      <c r="H128" s="12"/>
      <c r="I128" s="12"/>
      <c r="J128" s="12"/>
    </row>
    <row r="129" spans="1:10" x14ac:dyDescent="0.35">
      <c r="A129" s="12"/>
      <c r="B129" s="12"/>
      <c r="C129" s="12"/>
      <c r="D129" s="12"/>
      <c r="E129" s="12"/>
      <c r="F129" s="12"/>
      <c r="G129" s="12"/>
      <c r="H129" s="12"/>
      <c r="I129" s="12"/>
      <c r="J129" s="12"/>
    </row>
    <row r="130" spans="1:10" x14ac:dyDescent="0.35">
      <c r="A130" s="12"/>
      <c r="B130" s="12"/>
      <c r="C130" s="12"/>
      <c r="D130" s="12"/>
      <c r="E130" s="12"/>
      <c r="F130" s="12"/>
      <c r="G130" s="12"/>
      <c r="H130" s="12"/>
      <c r="I130" s="12"/>
      <c r="J130" s="12"/>
    </row>
    <row r="131" spans="1:10" x14ac:dyDescent="0.35">
      <c r="A131" s="12"/>
      <c r="B131" s="12"/>
      <c r="C131" s="12"/>
      <c r="D131" s="12"/>
      <c r="E131" s="12"/>
      <c r="F131" s="12"/>
      <c r="G131" s="12"/>
      <c r="H131" s="12"/>
      <c r="I131" s="12"/>
      <c r="J131" s="12"/>
    </row>
    <row r="132" spans="1:10" x14ac:dyDescent="0.35">
      <c r="A132" s="12"/>
      <c r="B132" s="12"/>
      <c r="C132" s="12"/>
      <c r="D132" s="12"/>
      <c r="E132" s="12"/>
      <c r="F132" s="12"/>
      <c r="G132" s="12"/>
      <c r="H132" s="12"/>
      <c r="I132" s="12"/>
      <c r="J132" s="12"/>
    </row>
    <row r="133" spans="1:10" x14ac:dyDescent="0.35">
      <c r="A133" s="12"/>
      <c r="B133" s="12"/>
      <c r="C133" s="12"/>
      <c r="D133" s="12"/>
      <c r="E133" s="12"/>
      <c r="F133" s="12"/>
      <c r="G133" s="12"/>
      <c r="H133" s="12"/>
      <c r="I133" s="12"/>
      <c r="J133" s="12"/>
    </row>
    <row r="134" spans="1:10" x14ac:dyDescent="0.35">
      <c r="A134" s="12"/>
      <c r="B134" s="12"/>
      <c r="C134" s="12"/>
      <c r="D134" s="12"/>
      <c r="E134" s="12"/>
      <c r="F134" s="12"/>
      <c r="G134" s="12"/>
      <c r="H134" s="12"/>
      <c r="I134" s="12"/>
      <c r="J134" s="12"/>
    </row>
  </sheetData>
  <mergeCells count="10">
    <mergeCell ref="C35:H35"/>
    <mergeCell ref="C39:H39"/>
    <mergeCell ref="C42:H42"/>
    <mergeCell ref="C48:H48"/>
    <mergeCell ref="C7:H7"/>
    <mergeCell ref="C11:H11"/>
    <mergeCell ref="C13:H13"/>
    <mergeCell ref="C17:H17"/>
    <mergeCell ref="C22:H22"/>
    <mergeCell ref="C32:H32"/>
  </mergeCells>
  <phoneticPr fontId="154" type="noConversion"/>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E800-F0ED-4BDA-B294-41F98B7F9A6D}">
  <sheetPr codeName="Sheet5"/>
  <dimension ref="A2:D7"/>
  <sheetViews>
    <sheetView workbookViewId="0">
      <selection activeCell="B39" sqref="B39"/>
    </sheetView>
    <sheetView workbookViewId="1"/>
  </sheetViews>
  <sheetFormatPr defaultColWidth="9.1796875" defaultRowHeight="14.5" x14ac:dyDescent="0.35"/>
  <cols>
    <col min="1" max="1" width="4.54296875" style="1" customWidth="1"/>
    <col min="2" max="2" width="68.1796875" style="1" customWidth="1"/>
    <col min="3" max="3" width="21.1796875" style="1" customWidth="1"/>
    <col min="4" max="4" width="32.1796875" style="1" customWidth="1"/>
    <col min="5" max="16384" width="9.1796875" style="1"/>
  </cols>
  <sheetData>
    <row r="2" spans="1:4" x14ac:dyDescent="0.35">
      <c r="A2" s="13" t="s">
        <v>2</v>
      </c>
    </row>
    <row r="5" spans="1:4" x14ac:dyDescent="0.35">
      <c r="B5" s="29"/>
      <c r="C5" s="20" t="s">
        <v>7</v>
      </c>
      <c r="D5" s="20" t="s">
        <v>8</v>
      </c>
    </row>
    <row r="6" spans="1:4" x14ac:dyDescent="0.35">
      <c r="B6" s="29"/>
      <c r="C6" s="20" t="s">
        <v>106</v>
      </c>
      <c r="D6" s="20" t="s">
        <v>107</v>
      </c>
    </row>
    <row r="7" spans="1:4" ht="29" x14ac:dyDescent="0.35">
      <c r="A7" s="20">
        <v>1</v>
      </c>
      <c r="B7" s="30" t="s">
        <v>108</v>
      </c>
      <c r="C7" s="20"/>
      <c r="D7" s="20"/>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CEC5-69B9-4E37-A6E7-48FD5A7DC085}">
  <sheetPr codeName="Sheet6">
    <pageSetUpPr autoPageBreaks="0"/>
  </sheetPr>
  <dimension ref="A3:C10"/>
  <sheetViews>
    <sheetView workbookViewId="0">
      <selection activeCell="B16" sqref="B16"/>
    </sheetView>
    <sheetView workbookViewId="1"/>
  </sheetViews>
  <sheetFormatPr defaultColWidth="9.1796875" defaultRowHeight="14.5" x14ac:dyDescent="0.35"/>
  <cols>
    <col min="1" max="1" width="6.1796875" style="1" customWidth="1"/>
    <col min="2" max="2" width="74.1796875" style="1" customWidth="1"/>
    <col min="3" max="3" width="19.1796875" style="1" customWidth="1"/>
    <col min="4" max="16384" width="9.1796875" style="1"/>
  </cols>
  <sheetData>
    <row r="3" spans="1:3" x14ac:dyDescent="0.35">
      <c r="A3" s="13" t="s">
        <v>3</v>
      </c>
    </row>
    <row r="7" spans="1:3" x14ac:dyDescent="0.35">
      <c r="C7" s="20" t="s">
        <v>7</v>
      </c>
    </row>
    <row r="8" spans="1:3" x14ac:dyDescent="0.35">
      <c r="A8" s="31"/>
      <c r="B8" s="32"/>
      <c r="C8" s="20" t="s">
        <v>10</v>
      </c>
    </row>
    <row r="9" spans="1:3" ht="15.75" customHeight="1" x14ac:dyDescent="0.35">
      <c r="A9" s="20">
        <v>1</v>
      </c>
      <c r="B9" s="33" t="s">
        <v>109</v>
      </c>
      <c r="C9" s="20"/>
    </row>
    <row r="10" spans="1:3" x14ac:dyDescent="0.35">
      <c r="A10" s="20">
        <v>2</v>
      </c>
      <c r="B10" s="33" t="s">
        <v>110</v>
      </c>
      <c r="C10" s="20"/>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F01-AE40-4F59-95E5-762DF9DC51E8}">
  <sheetPr codeName="Sheet7"/>
  <dimension ref="A2:C7"/>
  <sheetViews>
    <sheetView workbookViewId="0">
      <selection activeCell="C3" sqref="C3"/>
    </sheetView>
    <sheetView workbookViewId="1"/>
  </sheetViews>
  <sheetFormatPr defaultColWidth="9.1796875" defaultRowHeight="14.5" x14ac:dyDescent="0.35"/>
  <cols>
    <col min="1" max="1" width="17.453125" style="1" customWidth="1"/>
    <col min="2" max="2" width="15" style="1" customWidth="1"/>
    <col min="3" max="3" width="99" style="1" customWidth="1"/>
    <col min="4" max="16384" width="9.1796875" style="1"/>
  </cols>
  <sheetData>
    <row r="2" spans="1:3" ht="25" x14ac:dyDescent="0.5">
      <c r="B2" s="34"/>
      <c r="C2" s="35"/>
    </row>
    <row r="3" spans="1:3" ht="24" x14ac:dyDescent="0.35">
      <c r="A3" s="13" t="s">
        <v>4</v>
      </c>
      <c r="C3" s="36" t="s">
        <v>111</v>
      </c>
    </row>
    <row r="4" spans="1:3" x14ac:dyDescent="0.35">
      <c r="B4" s="37"/>
      <c r="C4" s="35"/>
    </row>
    <row r="5" spans="1:3" x14ac:dyDescent="0.35">
      <c r="A5" s="13" t="s">
        <v>112</v>
      </c>
      <c r="B5" s="38"/>
      <c r="C5" s="39"/>
    </row>
    <row r="6" spans="1:3" x14ac:dyDescent="0.35">
      <c r="A6" s="40" t="s">
        <v>113</v>
      </c>
      <c r="B6" s="870" t="s">
        <v>115</v>
      </c>
      <c r="C6" s="870"/>
    </row>
    <row r="7" spans="1:3" x14ac:dyDescent="0.35">
      <c r="A7" s="42" t="s">
        <v>116</v>
      </c>
      <c r="B7" s="871" t="s">
        <v>1885</v>
      </c>
      <c r="C7" s="871"/>
    </row>
  </sheetData>
  <mergeCells count="2">
    <mergeCell ref="B6:C6"/>
    <mergeCell ref="B7:C7"/>
  </mergeCells>
  <conditionalFormatting sqref="B7">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4C96-3C83-4237-B0BC-E92A72D7A58D}">
  <sheetPr codeName="Sheet9">
    <pageSetUpPr fitToPage="1"/>
  </sheetPr>
  <dimension ref="A2:C13"/>
  <sheetViews>
    <sheetView topLeftCell="A4" workbookViewId="0">
      <selection activeCell="C13" sqref="A2:C13"/>
    </sheetView>
    <sheetView workbookViewId="1"/>
  </sheetViews>
  <sheetFormatPr defaultColWidth="9.1796875" defaultRowHeight="14.5" x14ac:dyDescent="0.35"/>
  <cols>
    <col min="1" max="1" width="25.1796875" style="1" customWidth="1"/>
    <col min="2" max="2" width="13.26953125" style="1" customWidth="1"/>
    <col min="3" max="3" width="89.453125" style="1" customWidth="1"/>
    <col min="4" max="16384" width="9.1796875" style="1"/>
  </cols>
  <sheetData>
    <row r="2" spans="1:3" ht="18.5" x14ac:dyDescent="0.45">
      <c r="A2" s="44" t="s">
        <v>119</v>
      </c>
    </row>
    <row r="3" spans="1:3" x14ac:dyDescent="0.35">
      <c r="A3" s="1" t="s">
        <v>121</v>
      </c>
    </row>
    <row r="6" spans="1:3" x14ac:dyDescent="0.35">
      <c r="A6" s="16" t="s">
        <v>122</v>
      </c>
      <c r="B6" s="16" t="s">
        <v>114</v>
      </c>
      <c r="C6" s="45" t="s">
        <v>123</v>
      </c>
    </row>
    <row r="7" spans="1:3" x14ac:dyDescent="0.35">
      <c r="A7" s="46" t="s">
        <v>124</v>
      </c>
      <c r="B7" s="46" t="s">
        <v>117</v>
      </c>
      <c r="C7" s="45" t="s">
        <v>125</v>
      </c>
    </row>
    <row r="8" spans="1:3" ht="29" x14ac:dyDescent="0.35">
      <c r="A8" s="16" t="s">
        <v>126</v>
      </c>
      <c r="B8" s="16" t="s">
        <v>127</v>
      </c>
      <c r="C8" s="45" t="s">
        <v>128</v>
      </c>
    </row>
    <row r="9" spans="1:3" ht="29" x14ac:dyDescent="0.35">
      <c r="A9" s="16" t="s">
        <v>129</v>
      </c>
      <c r="B9" s="16" t="s">
        <v>130</v>
      </c>
      <c r="C9" s="45" t="s">
        <v>131</v>
      </c>
    </row>
    <row r="10" spans="1:3" ht="29" x14ac:dyDescent="0.35">
      <c r="A10" s="16" t="s">
        <v>132</v>
      </c>
      <c r="B10" s="16" t="s">
        <v>133</v>
      </c>
      <c r="C10" s="45" t="s">
        <v>134</v>
      </c>
    </row>
    <row r="11" spans="1:3" ht="29" x14ac:dyDescent="0.35">
      <c r="A11" s="16" t="s">
        <v>132</v>
      </c>
      <c r="B11" s="16" t="s">
        <v>135</v>
      </c>
      <c r="C11" s="45" t="s">
        <v>136</v>
      </c>
    </row>
    <row r="12" spans="1:3" ht="29" x14ac:dyDescent="0.35">
      <c r="A12" s="16" t="s">
        <v>137</v>
      </c>
      <c r="B12" s="16" t="s">
        <v>138</v>
      </c>
      <c r="C12" s="45" t="s">
        <v>139</v>
      </c>
    </row>
    <row r="13" spans="1:3" ht="29" x14ac:dyDescent="0.35">
      <c r="A13" s="16" t="s">
        <v>140</v>
      </c>
      <c r="B13" s="16" t="s">
        <v>141</v>
      </c>
      <c r="C13" s="45" t="s">
        <v>142</v>
      </c>
    </row>
  </sheetData>
  <conditionalFormatting sqref="C8:C10">
    <cfRule type="cellIs" dxfId="14" priority="2" stopIfTrue="1" operator="lessThan">
      <formula>0</formula>
    </cfRule>
  </conditionalFormatting>
  <conditionalFormatting sqref="C11:C12">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9C18-D927-46BB-9CD9-46D1D081CEA6}">
  <sheetPr codeName="Sheet10">
    <pageSetUpPr fitToPage="1"/>
  </sheetPr>
  <dimension ref="A2:C11"/>
  <sheetViews>
    <sheetView workbookViewId="0"/>
    <sheetView workbookViewId="1"/>
  </sheetViews>
  <sheetFormatPr defaultColWidth="9.1796875" defaultRowHeight="14.5" x14ac:dyDescent="0.35"/>
  <cols>
    <col min="1" max="1" width="20.81640625" style="1" customWidth="1"/>
    <col min="2" max="2" width="12.26953125" style="1" bestFit="1" customWidth="1"/>
    <col min="3" max="3" width="87.453125" style="1" customWidth="1"/>
    <col min="4" max="16384" width="9.1796875" style="1"/>
  </cols>
  <sheetData>
    <row r="2" spans="1:3" ht="18.5" x14ac:dyDescent="0.45">
      <c r="A2" s="44" t="s">
        <v>120</v>
      </c>
    </row>
    <row r="3" spans="1:3" x14ac:dyDescent="0.35">
      <c r="A3" s="1" t="s">
        <v>121</v>
      </c>
    </row>
    <row r="6" spans="1:3" x14ac:dyDescent="0.35">
      <c r="A6" s="16" t="s">
        <v>122</v>
      </c>
      <c r="B6" s="46" t="s">
        <v>114</v>
      </c>
      <c r="C6" s="45" t="s">
        <v>115</v>
      </c>
    </row>
    <row r="7" spans="1:3" ht="29" x14ac:dyDescent="0.35">
      <c r="A7" s="16" t="s">
        <v>143</v>
      </c>
      <c r="B7" s="16" t="s">
        <v>117</v>
      </c>
      <c r="C7" s="45" t="s">
        <v>144</v>
      </c>
    </row>
    <row r="8" spans="1:3" ht="29" x14ac:dyDescent="0.35">
      <c r="A8" s="16" t="s">
        <v>145</v>
      </c>
      <c r="B8" s="16" t="s">
        <v>118</v>
      </c>
      <c r="C8" s="45" t="s">
        <v>146</v>
      </c>
    </row>
    <row r="9" spans="1:3" ht="29" x14ac:dyDescent="0.35">
      <c r="A9" s="16" t="s">
        <v>147</v>
      </c>
      <c r="B9" s="16" t="s">
        <v>148</v>
      </c>
      <c r="C9" s="45" t="s">
        <v>149</v>
      </c>
    </row>
    <row r="10" spans="1:3" ht="29" x14ac:dyDescent="0.35">
      <c r="A10" s="16" t="s">
        <v>150</v>
      </c>
      <c r="B10" s="16" t="s">
        <v>133</v>
      </c>
      <c r="C10" s="45" t="s">
        <v>151</v>
      </c>
    </row>
    <row r="11" spans="1:3" ht="29" x14ac:dyDescent="0.35">
      <c r="A11" s="16" t="s">
        <v>152</v>
      </c>
      <c r="B11" s="16" t="s">
        <v>135</v>
      </c>
      <c r="C11" s="45" t="s">
        <v>153</v>
      </c>
    </row>
  </sheetData>
  <conditionalFormatting sqref="C7:C9">
    <cfRule type="cellIs" dxfId="12" priority="2" stopIfTrue="1" operator="lessThan">
      <formula>0</formula>
    </cfRule>
  </conditionalFormatting>
  <conditionalFormatting sqref="C10:C11">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89FE-51A9-4E82-B243-FCBAF4BAEC68}">
  <sheetPr codeName="Sheet12">
    <pageSetUpPr fitToPage="1"/>
  </sheetPr>
  <dimension ref="B3:P52"/>
  <sheetViews>
    <sheetView zoomScale="85" zoomScaleNormal="85" workbookViewId="0"/>
    <sheetView workbookViewId="1"/>
  </sheetViews>
  <sheetFormatPr defaultColWidth="9.1796875" defaultRowHeight="14.5" x14ac:dyDescent="0.35"/>
  <cols>
    <col min="1" max="1" width="9.1796875" style="1"/>
    <col min="2" max="2" width="7.54296875" style="64" customWidth="1"/>
    <col min="3" max="3" width="44" style="1" customWidth="1"/>
    <col min="4" max="5" width="23" style="1" customWidth="1"/>
    <col min="6" max="10" width="21.1796875" style="1" customWidth="1"/>
    <col min="11" max="16384" width="9.1796875" style="1"/>
  </cols>
  <sheetData>
    <row r="3" spans="2:16" ht="24" customHeight="1" x14ac:dyDescent="0.35">
      <c r="C3" s="48" t="s">
        <v>190</v>
      </c>
      <c r="D3" s="48"/>
      <c r="E3" s="48"/>
      <c r="F3" s="48"/>
      <c r="G3" s="48"/>
      <c r="H3" s="48"/>
      <c r="I3" s="48"/>
      <c r="J3" s="48"/>
    </row>
    <row r="5" spans="2:16" x14ac:dyDescent="0.35">
      <c r="B5" s="1"/>
    </row>
    <row r="6" spans="2:16" x14ac:dyDescent="0.35">
      <c r="B6" s="1"/>
      <c r="D6" s="60" t="s">
        <v>7</v>
      </c>
      <c r="E6" s="60" t="s">
        <v>8</v>
      </c>
      <c r="F6" s="60" t="s">
        <v>9</v>
      </c>
      <c r="G6" s="60" t="s">
        <v>46</v>
      </c>
      <c r="H6" s="60" t="s">
        <v>47</v>
      </c>
      <c r="I6" s="60" t="s">
        <v>156</v>
      </c>
      <c r="J6" s="60" t="s">
        <v>157</v>
      </c>
    </row>
    <row r="7" spans="2:16" x14ac:dyDescent="0.35">
      <c r="B7" s="1"/>
      <c r="C7" s="1" t="s">
        <v>191</v>
      </c>
      <c r="D7" s="873" t="s">
        <v>192</v>
      </c>
      <c r="E7" s="874" t="s">
        <v>193</v>
      </c>
      <c r="F7" s="873" t="s">
        <v>194</v>
      </c>
      <c r="G7" s="873"/>
      <c r="H7" s="873"/>
      <c r="I7" s="873"/>
      <c r="J7" s="873"/>
    </row>
    <row r="8" spans="2:16" ht="90.75" customHeight="1" x14ac:dyDescent="0.35">
      <c r="B8" s="1"/>
      <c r="D8" s="873"/>
      <c r="E8" s="874"/>
      <c r="F8" s="60" t="s">
        <v>195</v>
      </c>
      <c r="G8" s="60" t="s">
        <v>196</v>
      </c>
      <c r="H8" s="60" t="s">
        <v>197</v>
      </c>
      <c r="I8" s="60" t="s">
        <v>198</v>
      </c>
      <c r="J8" s="60" t="s">
        <v>199</v>
      </c>
    </row>
    <row r="9" spans="2:16" ht="29" x14ac:dyDescent="0.35">
      <c r="C9" s="65" t="s">
        <v>200</v>
      </c>
      <c r="D9" s="66"/>
      <c r="E9" s="67"/>
      <c r="F9" s="67"/>
      <c r="G9" s="67"/>
      <c r="H9" s="67"/>
      <c r="I9" s="67"/>
      <c r="J9" s="67"/>
      <c r="P9" s="68"/>
    </row>
    <row r="10" spans="2:16" x14ac:dyDescent="0.35">
      <c r="B10" s="42">
        <v>1</v>
      </c>
      <c r="C10" s="69"/>
      <c r="D10" s="70"/>
      <c r="E10" s="71"/>
      <c r="F10" s="71"/>
      <c r="G10" s="71"/>
      <c r="H10" s="71"/>
      <c r="I10" s="72"/>
      <c r="J10" s="72"/>
    </row>
    <row r="11" spans="2:16" x14ac:dyDescent="0.35">
      <c r="B11" s="42">
        <v>2</v>
      </c>
      <c r="C11" s="69"/>
      <c r="D11" s="70"/>
      <c r="E11" s="71"/>
      <c r="F11" s="71"/>
      <c r="G11" s="71"/>
      <c r="H11" s="71"/>
      <c r="I11" s="72"/>
      <c r="J11" s="72"/>
    </row>
    <row r="12" spans="2:16" x14ac:dyDescent="0.35">
      <c r="B12" s="42">
        <v>3</v>
      </c>
      <c r="C12" s="69"/>
      <c r="D12" s="70"/>
      <c r="E12" s="71"/>
      <c r="F12" s="71"/>
      <c r="G12" s="71"/>
      <c r="H12" s="71"/>
      <c r="I12" s="72"/>
      <c r="J12" s="72"/>
    </row>
    <row r="13" spans="2:16" x14ac:dyDescent="0.35">
      <c r="B13" s="73"/>
      <c r="C13" s="69"/>
      <c r="D13" s="70"/>
      <c r="E13" s="71"/>
      <c r="F13" s="71"/>
      <c r="G13" s="71"/>
      <c r="H13" s="71"/>
      <c r="I13" s="72"/>
      <c r="J13" s="72"/>
    </row>
    <row r="14" spans="2:16" x14ac:dyDescent="0.35">
      <c r="B14" s="73"/>
      <c r="C14" s="69"/>
      <c r="D14" s="70"/>
      <c r="E14" s="71"/>
      <c r="F14" s="71"/>
      <c r="G14" s="71"/>
      <c r="H14" s="71"/>
      <c r="I14" s="72"/>
      <c r="J14" s="72"/>
    </row>
    <row r="15" spans="2:16" x14ac:dyDescent="0.35">
      <c r="B15" s="73"/>
      <c r="C15" s="69"/>
      <c r="D15" s="70"/>
      <c r="E15" s="71"/>
      <c r="F15" s="71"/>
      <c r="G15" s="71"/>
      <c r="H15" s="71"/>
      <c r="I15" s="72"/>
      <c r="J15" s="72"/>
    </row>
    <row r="16" spans="2:16" x14ac:dyDescent="0.35">
      <c r="B16" s="73"/>
      <c r="C16" s="69"/>
      <c r="D16" s="70"/>
      <c r="E16" s="71"/>
      <c r="F16" s="71"/>
      <c r="G16" s="71"/>
      <c r="H16" s="71"/>
      <c r="I16" s="72"/>
      <c r="J16" s="72"/>
    </row>
    <row r="17" spans="2:10" x14ac:dyDescent="0.35">
      <c r="B17" s="73"/>
      <c r="C17" s="69"/>
      <c r="D17" s="70"/>
      <c r="E17" s="71"/>
      <c r="F17" s="71"/>
      <c r="G17" s="71"/>
      <c r="H17" s="71"/>
      <c r="I17" s="72"/>
      <c r="J17" s="72"/>
    </row>
    <row r="18" spans="2:10" x14ac:dyDescent="0.35">
      <c r="B18" s="73"/>
      <c r="C18" s="69"/>
      <c r="D18" s="70"/>
      <c r="E18" s="71"/>
      <c r="F18" s="71"/>
      <c r="G18" s="71"/>
      <c r="H18" s="71"/>
      <c r="I18" s="72"/>
      <c r="J18" s="72"/>
    </row>
    <row r="19" spans="2:10" x14ac:dyDescent="0.35">
      <c r="B19" s="42"/>
      <c r="C19" s="69" t="s">
        <v>201</v>
      </c>
      <c r="D19" s="70"/>
      <c r="E19" s="71"/>
      <c r="F19" s="71"/>
      <c r="G19" s="71"/>
      <c r="H19" s="71"/>
      <c r="I19" s="72"/>
      <c r="J19" s="72"/>
    </row>
    <row r="20" spans="2:10" x14ac:dyDescent="0.35">
      <c r="B20" s="74" t="s">
        <v>202</v>
      </c>
      <c r="C20" s="75" t="s">
        <v>203</v>
      </c>
      <c r="D20" s="70"/>
      <c r="E20" s="71"/>
      <c r="F20" s="71"/>
      <c r="G20" s="71"/>
      <c r="H20" s="71"/>
      <c r="I20" s="72"/>
      <c r="J20" s="72"/>
    </row>
    <row r="21" spans="2:10" x14ac:dyDescent="0.35">
      <c r="B21" s="42"/>
      <c r="C21" s="69"/>
      <c r="D21" s="70"/>
      <c r="E21" s="71"/>
      <c r="F21" s="71"/>
      <c r="G21" s="71"/>
      <c r="H21" s="71"/>
      <c r="I21" s="72"/>
      <c r="J21" s="72"/>
    </row>
    <row r="22" spans="2:10" ht="29" x14ac:dyDescent="0.35">
      <c r="B22" s="42"/>
      <c r="C22" s="65" t="s">
        <v>204</v>
      </c>
      <c r="D22" s="66"/>
      <c r="E22" s="67"/>
      <c r="F22" s="67"/>
      <c r="G22" s="67"/>
      <c r="H22" s="67"/>
      <c r="I22" s="67"/>
      <c r="J22" s="67"/>
    </row>
    <row r="23" spans="2:10" x14ac:dyDescent="0.35">
      <c r="B23" s="73" t="s">
        <v>205</v>
      </c>
      <c r="C23" s="69"/>
      <c r="D23" s="70"/>
      <c r="E23" s="71"/>
      <c r="F23" s="71"/>
      <c r="G23" s="71"/>
      <c r="H23" s="71"/>
      <c r="I23" s="72"/>
      <c r="J23" s="72"/>
    </row>
    <row r="24" spans="2:10" x14ac:dyDescent="0.35">
      <c r="B24" s="42">
        <v>2</v>
      </c>
      <c r="C24" s="69"/>
      <c r="D24" s="70"/>
      <c r="E24" s="71"/>
      <c r="F24" s="71"/>
      <c r="G24" s="71"/>
      <c r="H24" s="71"/>
      <c r="I24" s="72"/>
      <c r="J24" s="72"/>
    </row>
    <row r="25" spans="2:10" x14ac:dyDescent="0.35">
      <c r="B25" s="42">
        <v>3</v>
      </c>
      <c r="C25" s="69"/>
      <c r="D25" s="70"/>
      <c r="E25" s="71"/>
      <c r="F25" s="71"/>
      <c r="G25" s="71"/>
      <c r="H25" s="71"/>
      <c r="I25" s="72"/>
      <c r="J25" s="72"/>
    </row>
    <row r="26" spans="2:10" x14ac:dyDescent="0.35">
      <c r="B26" s="42"/>
      <c r="C26" s="69"/>
      <c r="D26" s="70"/>
      <c r="E26" s="71"/>
      <c r="F26" s="71"/>
      <c r="G26" s="71"/>
      <c r="H26" s="71"/>
      <c r="I26" s="72"/>
      <c r="J26" s="72"/>
    </row>
    <row r="27" spans="2:10" x14ac:dyDescent="0.35">
      <c r="B27" s="42"/>
      <c r="C27" s="69"/>
      <c r="D27" s="70"/>
      <c r="E27" s="71"/>
      <c r="F27" s="71"/>
      <c r="G27" s="71"/>
      <c r="H27" s="71"/>
      <c r="I27" s="72"/>
      <c r="J27" s="72"/>
    </row>
    <row r="28" spans="2:10" x14ac:dyDescent="0.35">
      <c r="B28" s="42"/>
      <c r="C28" s="69"/>
      <c r="D28" s="70"/>
      <c r="E28" s="71"/>
      <c r="F28" s="71"/>
      <c r="G28" s="71"/>
      <c r="H28" s="71"/>
      <c r="I28" s="72"/>
      <c r="J28" s="72"/>
    </row>
    <row r="29" spans="2:10" x14ac:dyDescent="0.35">
      <c r="B29" s="42"/>
      <c r="C29" s="69"/>
      <c r="D29" s="70"/>
      <c r="E29" s="71"/>
      <c r="F29" s="71"/>
      <c r="G29" s="71"/>
      <c r="H29" s="71"/>
      <c r="I29" s="72"/>
      <c r="J29" s="72"/>
    </row>
    <row r="30" spans="2:10" x14ac:dyDescent="0.35">
      <c r="B30" s="42"/>
      <c r="C30" s="69" t="s">
        <v>201</v>
      </c>
      <c r="D30" s="70"/>
      <c r="E30" s="71"/>
      <c r="F30" s="71"/>
      <c r="G30" s="71"/>
      <c r="H30" s="71"/>
      <c r="I30" s="72"/>
      <c r="J30" s="72"/>
    </row>
    <row r="31" spans="2:10" x14ac:dyDescent="0.35">
      <c r="B31" s="76" t="s">
        <v>202</v>
      </c>
      <c r="C31" s="75" t="s">
        <v>206</v>
      </c>
      <c r="D31" s="70"/>
      <c r="E31" s="71"/>
      <c r="F31" s="71"/>
      <c r="G31" s="71"/>
      <c r="H31" s="71"/>
      <c r="I31" s="72"/>
      <c r="J31" s="72"/>
    </row>
    <row r="32" spans="2:10" x14ac:dyDescent="0.35">
      <c r="C32" s="875"/>
      <c r="D32" s="875"/>
    </row>
    <row r="33" spans="3:4" x14ac:dyDescent="0.35">
      <c r="C33" s="875"/>
      <c r="D33" s="875"/>
    </row>
    <row r="34" spans="3:4" x14ac:dyDescent="0.35">
      <c r="C34" s="876"/>
      <c r="D34" s="876"/>
    </row>
    <row r="35" spans="3:4" x14ac:dyDescent="0.35">
      <c r="C35" s="877"/>
      <c r="D35" s="877"/>
    </row>
    <row r="36" spans="3:4" x14ac:dyDescent="0.35">
      <c r="C36" s="878"/>
      <c r="D36" s="878"/>
    </row>
    <row r="37" spans="3:4" x14ac:dyDescent="0.35">
      <c r="C37" s="878"/>
      <c r="D37" s="878"/>
    </row>
    <row r="38" spans="3:4" x14ac:dyDescent="0.35">
      <c r="C38" s="879"/>
      <c r="D38" s="879"/>
    </row>
    <row r="39" spans="3:4" x14ac:dyDescent="0.35">
      <c r="C39" s="879"/>
      <c r="D39" s="879"/>
    </row>
    <row r="40" spans="3:4" x14ac:dyDescent="0.35">
      <c r="C40" s="872"/>
      <c r="D40" s="872"/>
    </row>
    <row r="41" spans="3:4" x14ac:dyDescent="0.35">
      <c r="C41" s="879"/>
      <c r="D41" s="879"/>
    </row>
    <row r="42" spans="3:4" x14ac:dyDescent="0.35">
      <c r="C42" s="872"/>
      <c r="D42" s="872"/>
    </row>
    <row r="43" spans="3:4" x14ac:dyDescent="0.35">
      <c r="C43" s="879"/>
      <c r="D43" s="879"/>
    </row>
    <row r="44" spans="3:4" x14ac:dyDescent="0.35">
      <c r="C44" s="872"/>
      <c r="D44" s="872"/>
    </row>
    <row r="45" spans="3:4" x14ac:dyDescent="0.35">
      <c r="C45" s="879"/>
      <c r="D45" s="879"/>
    </row>
    <row r="46" spans="3:4" x14ac:dyDescent="0.35">
      <c r="C46" s="872"/>
      <c r="D46" s="872"/>
    </row>
    <row r="47" spans="3:4" x14ac:dyDescent="0.35">
      <c r="C47" s="877"/>
      <c r="D47" s="877"/>
    </row>
    <row r="48" spans="3:4" x14ac:dyDescent="0.35">
      <c r="C48" s="872"/>
      <c r="D48" s="872"/>
    </row>
    <row r="49" spans="3:4" x14ac:dyDescent="0.35">
      <c r="C49" s="879"/>
      <c r="D49" s="879"/>
    </row>
    <row r="50" spans="3:4" x14ac:dyDescent="0.35">
      <c r="C50" s="879"/>
      <c r="D50" s="879"/>
    </row>
    <row r="51" spans="3:4" x14ac:dyDescent="0.35">
      <c r="C51" s="879"/>
      <c r="D51" s="879"/>
    </row>
    <row r="52" spans="3:4" x14ac:dyDescent="0.35">
      <c r="C52" s="872"/>
      <c r="D52" s="872"/>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64" orientation="landscape" horizontalDpi="1200" verticalDpi="1200" r:id="rId1"/>
  <headerFooter>
    <oddHeader>&amp;CEN
Annex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88D-C49F-4248-A373-D94BA43E6C28}">
  <sheetPr codeName="Sheet13">
    <pageSetUpPr fitToPage="1"/>
  </sheetPr>
  <dimension ref="B2:H19"/>
  <sheetViews>
    <sheetView workbookViewId="0"/>
    <sheetView workbookViewId="1"/>
  </sheetViews>
  <sheetFormatPr defaultColWidth="9.1796875" defaultRowHeight="14.5" x14ac:dyDescent="0.35"/>
  <cols>
    <col min="1" max="1" width="7.81640625" style="1" customWidth="1"/>
    <col min="2" max="2" width="8.54296875" style="64" customWidth="1"/>
    <col min="3" max="3" width="96.81640625" style="1" customWidth="1"/>
    <col min="4" max="8" width="14.7265625" style="1" customWidth="1"/>
    <col min="9" max="9" width="25.453125" style="1" customWidth="1"/>
    <col min="10" max="16384" width="9.1796875" style="1"/>
  </cols>
  <sheetData>
    <row r="2" spans="2:8" s="78" customFormat="1" ht="18.5" x14ac:dyDescent="0.45">
      <c r="B2" s="77"/>
      <c r="C2" s="48" t="s">
        <v>185</v>
      </c>
    </row>
    <row r="5" spans="2:8" x14ac:dyDescent="0.35">
      <c r="B5" s="1"/>
      <c r="D5" s="60" t="s">
        <v>7</v>
      </c>
      <c r="E5" s="60" t="s">
        <v>8</v>
      </c>
      <c r="F5" s="60" t="s">
        <v>9</v>
      </c>
      <c r="G5" s="60" t="s">
        <v>46</v>
      </c>
      <c r="H5" s="60" t="s">
        <v>47</v>
      </c>
    </row>
    <row r="6" spans="2:8" x14ac:dyDescent="0.35">
      <c r="B6" s="1"/>
      <c r="D6" s="873" t="s">
        <v>45</v>
      </c>
      <c r="E6" s="873" t="s">
        <v>207</v>
      </c>
      <c r="F6" s="873"/>
      <c r="G6" s="873"/>
      <c r="H6" s="873"/>
    </row>
    <row r="7" spans="2:8" ht="29" x14ac:dyDescent="0.35">
      <c r="B7" s="1"/>
      <c r="D7" s="873"/>
      <c r="E7" s="60" t="s">
        <v>208</v>
      </c>
      <c r="F7" s="60" t="s">
        <v>209</v>
      </c>
      <c r="G7" s="79" t="s">
        <v>210</v>
      </c>
      <c r="H7" s="60" t="s">
        <v>211</v>
      </c>
    </row>
    <row r="8" spans="2:8" x14ac:dyDescent="0.35">
      <c r="B8" s="80">
        <v>1</v>
      </c>
      <c r="C8" s="81" t="s">
        <v>212</v>
      </c>
      <c r="D8" s="45"/>
      <c r="E8" s="45"/>
      <c r="F8" s="16"/>
      <c r="G8" s="45"/>
      <c r="H8" s="45"/>
    </row>
    <row r="9" spans="2:8" x14ac:dyDescent="0.35">
      <c r="B9" s="80">
        <v>2</v>
      </c>
      <c r="C9" s="81" t="s">
        <v>213</v>
      </c>
      <c r="D9" s="45"/>
      <c r="E9" s="45"/>
      <c r="F9" s="16"/>
      <c r="G9" s="45"/>
      <c r="H9" s="45"/>
    </row>
    <row r="10" spans="2:8" x14ac:dyDescent="0.35">
      <c r="B10" s="80">
        <v>3</v>
      </c>
      <c r="C10" s="81" t="s">
        <v>214</v>
      </c>
      <c r="D10" s="45"/>
      <c r="E10" s="45"/>
      <c r="F10" s="16"/>
      <c r="G10" s="45"/>
      <c r="H10" s="45"/>
    </row>
    <row r="11" spans="2:8" x14ac:dyDescent="0.35">
      <c r="B11" s="80">
        <v>4</v>
      </c>
      <c r="C11" s="75" t="s">
        <v>215</v>
      </c>
      <c r="D11" s="45"/>
      <c r="E11" s="45"/>
      <c r="F11" s="16"/>
      <c r="G11" s="45"/>
      <c r="H11" s="82"/>
    </row>
    <row r="12" spans="2:8" x14ac:dyDescent="0.35">
      <c r="B12" s="60">
        <v>5</v>
      </c>
      <c r="C12" s="83" t="s">
        <v>216</v>
      </c>
      <c r="D12" s="45"/>
      <c r="E12" s="45"/>
      <c r="F12" s="16"/>
      <c r="G12" s="45"/>
      <c r="H12" s="82"/>
    </row>
    <row r="13" spans="2:8" x14ac:dyDescent="0.35">
      <c r="B13" s="60">
        <v>6</v>
      </c>
      <c r="C13" s="83" t="s">
        <v>217</v>
      </c>
      <c r="D13" s="45"/>
      <c r="E13" s="45"/>
      <c r="F13" s="16"/>
      <c r="G13" s="45"/>
      <c r="H13" s="82"/>
    </row>
    <row r="14" spans="2:8" x14ac:dyDescent="0.35">
      <c r="B14" s="60">
        <v>7</v>
      </c>
      <c r="C14" s="83" t="s">
        <v>218</v>
      </c>
      <c r="D14" s="45"/>
      <c r="E14" s="45"/>
      <c r="F14" s="16"/>
      <c r="G14" s="45"/>
      <c r="H14" s="82"/>
    </row>
    <row r="15" spans="2:8" x14ac:dyDescent="0.35">
      <c r="B15" s="60">
        <v>8</v>
      </c>
      <c r="C15" s="83" t="s">
        <v>219</v>
      </c>
      <c r="D15" s="45"/>
      <c r="E15" s="45"/>
      <c r="F15" s="16"/>
      <c r="G15" s="45"/>
      <c r="H15" s="82"/>
    </row>
    <row r="16" spans="2:8" x14ac:dyDescent="0.35">
      <c r="B16" s="60">
        <v>9</v>
      </c>
      <c r="C16" s="83" t="s">
        <v>220</v>
      </c>
      <c r="D16" s="45"/>
      <c r="E16" s="45"/>
      <c r="F16" s="16"/>
      <c r="G16" s="45"/>
      <c r="H16" s="82"/>
    </row>
    <row r="17" spans="2:8" x14ac:dyDescent="0.35">
      <c r="B17" s="60">
        <v>10</v>
      </c>
      <c r="C17" s="83" t="s">
        <v>221</v>
      </c>
      <c r="D17" s="45"/>
      <c r="E17" s="45"/>
      <c r="F17" s="16"/>
      <c r="G17" s="45"/>
      <c r="H17" s="82"/>
    </row>
    <row r="18" spans="2:8" x14ac:dyDescent="0.35">
      <c r="B18" s="60">
        <v>11</v>
      </c>
      <c r="C18" s="83" t="s">
        <v>222</v>
      </c>
      <c r="D18" s="45"/>
      <c r="E18" s="45"/>
      <c r="F18" s="16"/>
      <c r="G18" s="45"/>
      <c r="H18" s="82"/>
    </row>
    <row r="19" spans="2:8" x14ac:dyDescent="0.35">
      <c r="B19" s="80">
        <v>12</v>
      </c>
      <c r="C19" s="75" t="s">
        <v>223</v>
      </c>
      <c r="D19" s="45"/>
      <c r="E19" s="45"/>
      <c r="F19" s="16"/>
      <c r="G19" s="45"/>
      <c r="H19" s="45"/>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A6-9A7D-4C54-B9B3-4E560F2E7111}">
  <sheetPr codeName="Sheet14">
    <pageSetUpPr fitToPage="1"/>
  </sheetPr>
  <dimension ref="B3:I12"/>
  <sheetViews>
    <sheetView workbookViewId="0"/>
    <sheetView workbookViewId="1"/>
  </sheetViews>
  <sheetFormatPr defaultColWidth="9.1796875" defaultRowHeight="14.5" x14ac:dyDescent="0.35"/>
  <cols>
    <col min="1" max="1" width="9.1796875" style="1"/>
    <col min="2" max="2" width="20.7265625" style="1" customWidth="1"/>
    <col min="3" max="3" width="18.1796875" style="1" customWidth="1"/>
    <col min="4" max="8" width="14.7265625" style="1" customWidth="1"/>
    <col min="9" max="9" width="26.453125" style="1" customWidth="1"/>
    <col min="10" max="16384" width="9.1796875" style="1"/>
  </cols>
  <sheetData>
    <row r="3" spans="2:9" s="78" customFormat="1" ht="18.5" x14ac:dyDescent="0.45">
      <c r="B3" s="48" t="s">
        <v>186</v>
      </c>
    </row>
    <row r="6" spans="2:9" x14ac:dyDescent="0.35">
      <c r="B6" s="16" t="s">
        <v>7</v>
      </c>
      <c r="C6" s="42" t="s">
        <v>8</v>
      </c>
      <c r="D6" s="16" t="s">
        <v>9</v>
      </c>
      <c r="E6" s="16" t="s">
        <v>46</v>
      </c>
      <c r="F6" s="16" t="s">
        <v>47</v>
      </c>
      <c r="G6" s="16" t="s">
        <v>156</v>
      </c>
      <c r="H6" s="16" t="s">
        <v>157</v>
      </c>
      <c r="I6" s="42" t="s">
        <v>158</v>
      </c>
    </row>
    <row r="7" spans="2:9" x14ac:dyDescent="0.35">
      <c r="B7" s="880" t="s">
        <v>224</v>
      </c>
      <c r="C7" s="874" t="s">
        <v>225</v>
      </c>
      <c r="D7" s="881" t="s">
        <v>226</v>
      </c>
      <c r="E7" s="882"/>
      <c r="F7" s="882"/>
      <c r="G7" s="882"/>
      <c r="H7" s="883"/>
      <c r="I7" s="45" t="s">
        <v>227</v>
      </c>
    </row>
    <row r="8" spans="2:9" ht="43.5" x14ac:dyDescent="0.35">
      <c r="B8" s="880"/>
      <c r="C8" s="874"/>
      <c r="D8" s="16" t="s">
        <v>228</v>
      </c>
      <c r="E8" s="16" t="s">
        <v>229</v>
      </c>
      <c r="F8" s="16" t="s">
        <v>230</v>
      </c>
      <c r="G8" s="16" t="s">
        <v>231</v>
      </c>
      <c r="H8" s="16" t="s">
        <v>232</v>
      </c>
      <c r="I8" s="84"/>
    </row>
    <row r="9" spans="2:9" ht="20.149999999999999" customHeight="1" x14ac:dyDescent="0.35">
      <c r="B9" s="85" t="s">
        <v>233</v>
      </c>
      <c r="C9" s="85" t="s">
        <v>228</v>
      </c>
      <c r="D9" s="86" t="s">
        <v>234</v>
      </c>
      <c r="E9" s="87"/>
      <c r="F9" s="87"/>
      <c r="G9" s="87"/>
      <c r="H9" s="87"/>
      <c r="I9" s="85" t="s">
        <v>235</v>
      </c>
    </row>
    <row r="10" spans="2:9" ht="20.149999999999999" customHeight="1" x14ac:dyDescent="0.35">
      <c r="B10" s="85" t="s">
        <v>236</v>
      </c>
      <c r="C10" s="85" t="s">
        <v>228</v>
      </c>
      <c r="D10" s="87"/>
      <c r="E10" s="86" t="s">
        <v>234</v>
      </c>
      <c r="F10" s="87"/>
      <c r="G10" s="87"/>
      <c r="H10" s="87"/>
      <c r="I10" s="85" t="s">
        <v>235</v>
      </c>
    </row>
    <row r="11" spans="2:9" ht="20.149999999999999" customHeight="1" x14ac:dyDescent="0.35">
      <c r="B11" s="85" t="s">
        <v>237</v>
      </c>
      <c r="C11" s="85" t="s">
        <v>228</v>
      </c>
      <c r="D11" s="87"/>
      <c r="E11" s="87"/>
      <c r="F11" s="87"/>
      <c r="G11" s="86" t="s">
        <v>234</v>
      </c>
      <c r="H11" s="86"/>
      <c r="I11" s="85" t="s">
        <v>238</v>
      </c>
    </row>
    <row r="12" spans="2:9" ht="20.149999999999999" customHeight="1" x14ac:dyDescent="0.35">
      <c r="B12" s="85" t="s">
        <v>239</v>
      </c>
      <c r="C12" s="85" t="s">
        <v>228</v>
      </c>
      <c r="D12" s="87"/>
      <c r="E12" s="87"/>
      <c r="F12" s="86" t="s">
        <v>234</v>
      </c>
      <c r="G12" s="87"/>
      <c r="H12" s="87"/>
      <c r="I12" s="85" t="s">
        <v>240</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7F2-BE80-41C7-9746-474D55E34AE5}">
  <sheetPr codeName="Sheet15">
    <pageSetUpPr fitToPage="1"/>
  </sheetPr>
  <dimension ref="B3:D13"/>
  <sheetViews>
    <sheetView workbookViewId="0"/>
    <sheetView workbookViewId="1"/>
  </sheetViews>
  <sheetFormatPr defaultColWidth="9.1796875" defaultRowHeight="14.5" x14ac:dyDescent="0.35"/>
  <cols>
    <col min="1" max="1" width="7.81640625" style="1" customWidth="1"/>
    <col min="2" max="2" width="15.453125" style="88" customWidth="1"/>
    <col min="3" max="3" width="12.26953125" style="1" bestFit="1" customWidth="1"/>
    <col min="4" max="4" width="84.1796875" style="1" bestFit="1" customWidth="1"/>
    <col min="5" max="7" width="26.7265625" style="1" customWidth="1"/>
    <col min="8" max="16384" width="9.1796875" style="1"/>
  </cols>
  <sheetData>
    <row r="3" spans="2:4" ht="18.5" x14ac:dyDescent="0.35">
      <c r="B3" s="48" t="s">
        <v>187</v>
      </c>
      <c r="C3" s="89"/>
    </row>
    <row r="4" spans="2:4" x14ac:dyDescent="0.35">
      <c r="B4" s="1" t="s">
        <v>121</v>
      </c>
      <c r="C4" s="90"/>
    </row>
    <row r="7" spans="2:4" x14ac:dyDescent="0.35">
      <c r="B7" s="16" t="s">
        <v>122</v>
      </c>
      <c r="C7" s="16" t="s">
        <v>114</v>
      </c>
      <c r="D7" s="45" t="s">
        <v>123</v>
      </c>
    </row>
    <row r="8" spans="2:4" s="91" customFormat="1" ht="29" x14ac:dyDescent="0.25">
      <c r="B8" s="16" t="s">
        <v>241</v>
      </c>
      <c r="C8" s="16" t="s">
        <v>117</v>
      </c>
      <c r="D8" s="45" t="s">
        <v>242</v>
      </c>
    </row>
    <row r="9" spans="2:4" s="91" customFormat="1" ht="29" x14ac:dyDescent="0.25">
      <c r="B9" s="16" t="s">
        <v>243</v>
      </c>
      <c r="C9" s="16" t="s">
        <v>118</v>
      </c>
      <c r="D9" s="45" t="s">
        <v>244</v>
      </c>
    </row>
    <row r="12" spans="2:4" x14ac:dyDescent="0.35">
      <c r="B12" s="92"/>
    </row>
    <row r="13" spans="2:4" x14ac:dyDescent="0.35">
      <c r="B13" s="1"/>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381A-7E42-4C09-AE59-8DAFD821D0CB}">
  <sheetPr codeName="Sheet16"/>
  <dimension ref="A3:D11"/>
  <sheetViews>
    <sheetView workbookViewId="0"/>
    <sheetView workbookViewId="1"/>
  </sheetViews>
  <sheetFormatPr defaultColWidth="11.453125" defaultRowHeight="14.5" x14ac:dyDescent="0.35"/>
  <cols>
    <col min="1" max="1" width="6.26953125" style="1" customWidth="1"/>
    <col min="2" max="2" width="14.7265625" style="1" customWidth="1"/>
    <col min="3" max="3" width="13.26953125" style="1" customWidth="1"/>
    <col min="4" max="4" width="95.81640625" style="1" customWidth="1"/>
    <col min="5" max="16384" width="11.453125" style="1"/>
  </cols>
  <sheetData>
    <row r="3" spans="1:4" ht="18.5" x14ac:dyDescent="0.35">
      <c r="A3" s="3"/>
      <c r="B3" s="48" t="s">
        <v>188</v>
      </c>
      <c r="C3" s="3"/>
      <c r="D3" s="48"/>
    </row>
    <row r="4" spans="1:4" x14ac:dyDescent="0.35">
      <c r="B4" s="1" t="s">
        <v>121</v>
      </c>
    </row>
    <row r="7" spans="1:4" x14ac:dyDescent="0.35">
      <c r="B7" s="16" t="s">
        <v>122</v>
      </c>
      <c r="C7" s="16" t="s">
        <v>114</v>
      </c>
      <c r="D7" s="45" t="s">
        <v>123</v>
      </c>
    </row>
    <row r="8" spans="1:4" ht="29" x14ac:dyDescent="0.35">
      <c r="B8" s="16" t="s">
        <v>245</v>
      </c>
      <c r="C8" s="16" t="s">
        <v>117</v>
      </c>
      <c r="D8" s="45" t="s">
        <v>246</v>
      </c>
    </row>
    <row r="9" spans="1:4" ht="29" x14ac:dyDescent="0.35">
      <c r="B9" s="16" t="s">
        <v>247</v>
      </c>
      <c r="C9" s="16" t="s">
        <v>118</v>
      </c>
      <c r="D9" s="45" t="s">
        <v>248</v>
      </c>
    </row>
    <row r="10" spans="1:4" ht="29" x14ac:dyDescent="0.35">
      <c r="B10" s="16" t="s">
        <v>249</v>
      </c>
      <c r="C10" s="16" t="s">
        <v>148</v>
      </c>
      <c r="D10" s="45" t="s">
        <v>250</v>
      </c>
    </row>
    <row r="11" spans="1:4" s="25" customFormat="1" ht="29" x14ac:dyDescent="0.35">
      <c r="B11" s="5" t="s">
        <v>247</v>
      </c>
      <c r="C11" s="5" t="s">
        <v>133</v>
      </c>
      <c r="D11" s="6" t="s">
        <v>251</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FFB6-AAD8-41ED-920D-D317FE2BCEA4}">
  <sheetPr codeName="Sheet17">
    <pageSetUpPr fitToPage="1"/>
  </sheetPr>
  <dimension ref="A2:M19"/>
  <sheetViews>
    <sheetView workbookViewId="0"/>
    <sheetView workbookViewId="1"/>
  </sheetViews>
  <sheetFormatPr defaultColWidth="11.453125" defaultRowHeight="14.5" x14ac:dyDescent="0.35"/>
  <cols>
    <col min="1" max="1" width="4" style="1" customWidth="1"/>
    <col min="2" max="2" width="19.26953125" style="1" customWidth="1"/>
    <col min="3" max="3" width="5.453125" style="1" customWidth="1"/>
    <col min="4" max="4" width="6.453125" style="1" customWidth="1"/>
    <col min="5" max="5" width="8" style="1" customWidth="1"/>
    <col min="6" max="6" width="5.26953125" style="1" customWidth="1"/>
    <col min="7" max="7" width="9.7265625" style="1" customWidth="1"/>
    <col min="8" max="8" width="10.453125" style="1" customWidth="1"/>
    <col min="9" max="9" width="10.7265625" style="1" customWidth="1"/>
    <col min="10" max="10" width="12.1796875" style="1" customWidth="1"/>
    <col min="11" max="11" width="9.26953125" style="1" customWidth="1"/>
    <col min="12" max="12" width="12.1796875" style="1" customWidth="1"/>
    <col min="13" max="16384" width="11.453125" style="1"/>
  </cols>
  <sheetData>
    <row r="2" spans="1:13" ht="16.5" x14ac:dyDescent="0.35">
      <c r="B2" s="93" t="s">
        <v>189</v>
      </c>
    </row>
    <row r="3" spans="1:13" x14ac:dyDescent="0.35">
      <c r="B3" s="94" t="s">
        <v>252</v>
      </c>
    </row>
    <row r="4" spans="1:13" ht="16" x14ac:dyDescent="0.35">
      <c r="A4" s="95"/>
    </row>
    <row r="5" spans="1:13" x14ac:dyDescent="0.35">
      <c r="A5" s="96"/>
      <c r="B5" s="97"/>
      <c r="C5" s="98" t="s">
        <v>7</v>
      </c>
      <c r="D5" s="98" t="s">
        <v>8</v>
      </c>
      <c r="E5" s="98" t="s">
        <v>9</v>
      </c>
      <c r="F5" s="98" t="s">
        <v>46</v>
      </c>
      <c r="G5" s="98" t="s">
        <v>47</v>
      </c>
      <c r="H5" s="99" t="s">
        <v>253</v>
      </c>
      <c r="I5" s="99" t="s">
        <v>254</v>
      </c>
      <c r="J5" s="98" t="s">
        <v>156</v>
      </c>
      <c r="K5" s="98" t="s">
        <v>157</v>
      </c>
      <c r="L5" s="98" t="s">
        <v>158</v>
      </c>
      <c r="M5" s="12"/>
    </row>
    <row r="6" spans="1:13" ht="28.5" customHeight="1" x14ac:dyDescent="0.35">
      <c r="A6" s="96"/>
      <c r="B6" s="97"/>
      <c r="C6" s="884" t="s">
        <v>255</v>
      </c>
      <c r="D6" s="885"/>
      <c r="E6" s="885"/>
      <c r="F6" s="885"/>
      <c r="G6" s="886"/>
      <c r="H6" s="887" t="s">
        <v>256</v>
      </c>
      <c r="I6" s="888"/>
      <c r="J6" s="889" t="s">
        <v>257</v>
      </c>
      <c r="K6" s="100"/>
      <c r="L6" s="101"/>
      <c r="M6" s="12"/>
    </row>
    <row r="7" spans="1:13" ht="51" x14ac:dyDescent="0.35">
      <c r="A7" s="96"/>
      <c r="B7" s="102" t="s">
        <v>258</v>
      </c>
      <c r="C7" s="98" t="s">
        <v>259</v>
      </c>
      <c r="D7" s="98" t="s">
        <v>260</v>
      </c>
      <c r="E7" s="98" t="s">
        <v>261</v>
      </c>
      <c r="F7" s="98" t="s">
        <v>262</v>
      </c>
      <c r="G7" s="98" t="s">
        <v>263</v>
      </c>
      <c r="H7" s="99" t="s">
        <v>264</v>
      </c>
      <c r="I7" s="99" t="s">
        <v>265</v>
      </c>
      <c r="J7" s="890"/>
      <c r="K7" s="99" t="s">
        <v>266</v>
      </c>
      <c r="L7" s="99" t="s">
        <v>267</v>
      </c>
      <c r="M7" s="12"/>
    </row>
    <row r="8" spans="1:13" ht="26.25" customHeight="1" x14ac:dyDescent="0.35">
      <c r="A8" s="98">
        <v>1</v>
      </c>
      <c r="B8" s="102" t="s">
        <v>268</v>
      </c>
      <c r="C8" s="98"/>
      <c r="D8" s="98"/>
      <c r="E8" s="98"/>
      <c r="F8" s="98"/>
      <c r="G8" s="98"/>
      <c r="H8" s="103"/>
      <c r="I8" s="103"/>
      <c r="J8" s="104"/>
      <c r="K8" s="98"/>
      <c r="L8" s="98"/>
      <c r="M8" s="12"/>
    </row>
    <row r="9" spans="1:13" ht="26.25" customHeight="1" x14ac:dyDescent="0.35">
      <c r="A9" s="105">
        <v>2</v>
      </c>
      <c r="B9" s="106" t="s">
        <v>25</v>
      </c>
      <c r="C9" s="105"/>
      <c r="D9" s="105"/>
      <c r="E9" s="105"/>
      <c r="F9" s="105"/>
      <c r="G9" s="105"/>
      <c r="H9" s="107"/>
      <c r="I9" s="107"/>
      <c r="J9" s="108"/>
      <c r="K9" s="105"/>
      <c r="L9" s="105"/>
      <c r="M9" s="12"/>
    </row>
    <row r="10" spans="1:13" x14ac:dyDescent="0.35">
      <c r="A10" s="98">
        <v>3</v>
      </c>
      <c r="B10" s="109" t="s">
        <v>269</v>
      </c>
      <c r="C10" s="110"/>
      <c r="D10" s="110"/>
      <c r="E10" s="110"/>
      <c r="F10" s="110"/>
      <c r="G10" s="110"/>
      <c r="H10" s="111"/>
      <c r="I10" s="111"/>
      <c r="J10" s="110"/>
      <c r="K10" s="110"/>
      <c r="L10" s="110"/>
      <c r="M10" s="12"/>
    </row>
    <row r="11" spans="1:13" x14ac:dyDescent="0.35">
      <c r="A11" s="98">
        <v>4</v>
      </c>
      <c r="B11" s="109" t="s">
        <v>270</v>
      </c>
      <c r="C11" s="110"/>
      <c r="D11" s="110"/>
      <c r="E11" s="110"/>
      <c r="F11" s="110"/>
      <c r="G11" s="110"/>
      <c r="H11" s="111"/>
      <c r="I11" s="111"/>
      <c r="J11" s="110"/>
      <c r="K11" s="110"/>
      <c r="L11" s="110"/>
      <c r="M11" s="12"/>
    </row>
    <row r="12" spans="1:13" x14ac:dyDescent="0.35">
      <c r="A12" s="98">
        <v>5</v>
      </c>
      <c r="B12" s="109" t="s">
        <v>271</v>
      </c>
      <c r="C12" s="110"/>
      <c r="D12" s="110"/>
      <c r="E12" s="110"/>
      <c r="F12" s="110"/>
      <c r="G12" s="110"/>
      <c r="H12" s="111"/>
      <c r="I12" s="111"/>
      <c r="J12" s="110"/>
      <c r="K12" s="110"/>
      <c r="L12" s="110"/>
      <c r="M12" s="12"/>
    </row>
    <row r="13" spans="1:13" x14ac:dyDescent="0.35">
      <c r="A13" s="98">
        <v>6</v>
      </c>
      <c r="B13" s="109" t="s">
        <v>272</v>
      </c>
      <c r="C13" s="110"/>
      <c r="D13" s="110"/>
      <c r="E13" s="110"/>
      <c r="F13" s="110"/>
      <c r="G13" s="110"/>
      <c r="H13" s="111"/>
      <c r="I13" s="111"/>
      <c r="J13" s="110"/>
      <c r="K13" s="110"/>
      <c r="L13" s="110"/>
      <c r="M13" s="12"/>
    </row>
    <row r="14" spans="1:13" x14ac:dyDescent="0.35">
      <c r="A14" s="98">
        <v>7</v>
      </c>
      <c r="B14" s="109" t="s">
        <v>273</v>
      </c>
      <c r="C14" s="110"/>
      <c r="D14" s="110"/>
      <c r="E14" s="110"/>
      <c r="F14" s="110"/>
      <c r="G14" s="110"/>
      <c r="H14" s="111"/>
      <c r="I14" s="111"/>
      <c r="J14" s="110"/>
      <c r="K14" s="110"/>
      <c r="L14" s="110"/>
      <c r="M14" s="12"/>
    </row>
    <row r="15" spans="1:13" ht="26.25" customHeight="1" x14ac:dyDescent="0.35">
      <c r="A15" s="112">
        <v>8</v>
      </c>
      <c r="B15" s="106" t="s">
        <v>25</v>
      </c>
      <c r="C15" s="112"/>
      <c r="D15" s="112"/>
      <c r="E15" s="112"/>
      <c r="F15" s="112"/>
      <c r="G15" s="112"/>
      <c r="H15" s="112"/>
      <c r="I15" s="112"/>
      <c r="J15" s="113"/>
      <c r="K15" s="112"/>
      <c r="L15" s="112"/>
      <c r="M15" s="12"/>
    </row>
    <row r="16" spans="1:13" ht="26.25" customHeight="1" x14ac:dyDescent="0.35">
      <c r="A16" s="112">
        <v>9</v>
      </c>
      <c r="B16" s="106" t="s">
        <v>25</v>
      </c>
      <c r="C16" s="112"/>
      <c r="D16" s="112"/>
      <c r="E16" s="112"/>
      <c r="F16" s="112"/>
      <c r="G16" s="112"/>
      <c r="H16" s="112"/>
      <c r="I16" s="112"/>
      <c r="J16" s="113"/>
      <c r="K16" s="112"/>
      <c r="L16" s="112"/>
      <c r="M16" s="12"/>
    </row>
    <row r="17" spans="1:13" x14ac:dyDescent="0.35">
      <c r="A17" s="98">
        <v>10</v>
      </c>
      <c r="B17" s="109" t="s">
        <v>274</v>
      </c>
      <c r="C17" s="110"/>
      <c r="D17" s="110"/>
      <c r="E17" s="110"/>
      <c r="F17" s="110"/>
      <c r="G17" s="110"/>
      <c r="H17" s="111"/>
      <c r="I17" s="111"/>
      <c r="J17" s="110"/>
      <c r="K17" s="110"/>
      <c r="L17" s="110"/>
      <c r="M17" s="12"/>
    </row>
    <row r="18" spans="1:13" ht="26.25" customHeight="1" x14ac:dyDescent="0.35">
      <c r="A18" s="112">
        <v>11</v>
      </c>
      <c r="B18" s="106" t="s">
        <v>25</v>
      </c>
      <c r="C18" s="112"/>
      <c r="D18" s="112"/>
      <c r="E18" s="112"/>
      <c r="F18" s="112"/>
      <c r="G18" s="112"/>
      <c r="H18" s="112"/>
      <c r="I18" s="112"/>
      <c r="J18" s="113"/>
      <c r="K18" s="112"/>
      <c r="L18" s="112"/>
      <c r="M18" s="12"/>
    </row>
    <row r="19" spans="1:13" ht="21" x14ac:dyDescent="0.35">
      <c r="A19" s="98">
        <v>12</v>
      </c>
      <c r="B19" s="114" t="s">
        <v>275</v>
      </c>
      <c r="C19" s="115"/>
      <c r="D19" s="115"/>
      <c r="E19" s="115"/>
      <c r="F19" s="115"/>
      <c r="G19" s="115"/>
      <c r="H19" s="115"/>
      <c r="I19" s="115"/>
      <c r="J19" s="116"/>
      <c r="K19" s="117"/>
      <c r="L19" s="117"/>
      <c r="M19" s="12"/>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&amp;CEN
Annex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1964-57AA-46DB-93E7-3FF4788CA8BD}">
  <sheetPr codeName="Sheet19"/>
  <dimension ref="A3:I133"/>
  <sheetViews>
    <sheetView topLeftCell="A7" workbookViewId="0">
      <selection activeCell="D14" sqref="D14"/>
    </sheetView>
    <sheetView workbookViewId="1"/>
  </sheetViews>
  <sheetFormatPr defaultColWidth="9" defaultRowHeight="14.5" x14ac:dyDescent="0.35"/>
  <cols>
    <col min="1" max="1" width="8.54296875" style="1" customWidth="1"/>
    <col min="2" max="2" width="8.7265625" style="1" customWidth="1"/>
    <col min="3" max="3" width="57.7265625" style="1" customWidth="1"/>
    <col min="4" max="4" width="20.453125" style="1" customWidth="1"/>
    <col min="5" max="5" width="57" style="1" customWidth="1"/>
    <col min="6" max="16384" width="9" style="1"/>
  </cols>
  <sheetData>
    <row r="3" spans="2:9" ht="18.5" x14ac:dyDescent="0.45">
      <c r="B3" s="44" t="s">
        <v>276</v>
      </c>
    </row>
    <row r="4" spans="2:9" ht="18.5" x14ac:dyDescent="0.45">
      <c r="B4" s="44"/>
    </row>
    <row r="5" spans="2:9" ht="18.5" x14ac:dyDescent="0.45">
      <c r="B5" s="44"/>
    </row>
    <row r="6" spans="2:9" x14ac:dyDescent="0.35">
      <c r="D6" s="10" t="s">
        <v>279</v>
      </c>
      <c r="E6" s="10" t="s">
        <v>280</v>
      </c>
    </row>
    <row r="7" spans="2:9" ht="29" x14ac:dyDescent="0.35">
      <c r="D7" s="10" t="s">
        <v>281</v>
      </c>
      <c r="E7" s="10" t="s">
        <v>282</v>
      </c>
    </row>
    <row r="8" spans="2:9" x14ac:dyDescent="0.35">
      <c r="B8" s="894" t="s">
        <v>283</v>
      </c>
      <c r="C8" s="895"/>
      <c r="D8" s="895"/>
      <c r="E8" s="896"/>
    </row>
    <row r="9" spans="2:9" x14ac:dyDescent="0.35">
      <c r="B9" s="118">
        <v>1</v>
      </c>
      <c r="C9" s="119" t="s">
        <v>284</v>
      </c>
      <c r="D9" s="689">
        <v>172728472.02000001</v>
      </c>
      <c r="E9" s="121" t="s">
        <v>1825</v>
      </c>
    </row>
    <row r="10" spans="2:9" x14ac:dyDescent="0.35">
      <c r="B10" s="118"/>
      <c r="C10" s="119" t="s">
        <v>286</v>
      </c>
      <c r="D10" s="689"/>
      <c r="E10" s="121"/>
    </row>
    <row r="11" spans="2:9" x14ac:dyDescent="0.35">
      <c r="B11" s="118"/>
      <c r="C11" s="119" t="s">
        <v>287</v>
      </c>
      <c r="D11" s="689"/>
      <c r="E11" s="121"/>
    </row>
    <row r="12" spans="2:9" x14ac:dyDescent="0.35">
      <c r="B12" s="118"/>
      <c r="C12" s="119" t="s">
        <v>288</v>
      </c>
      <c r="D12" s="689"/>
      <c r="E12" s="121"/>
    </row>
    <row r="13" spans="2:9" x14ac:dyDescent="0.35">
      <c r="B13" s="118">
        <v>2</v>
      </c>
      <c r="C13" s="119" t="s">
        <v>289</v>
      </c>
      <c r="D13" s="689">
        <v>170010572.94</v>
      </c>
      <c r="E13" s="121" t="s">
        <v>1826</v>
      </c>
    </row>
    <row r="14" spans="2:9" x14ac:dyDescent="0.35">
      <c r="B14" s="118">
        <v>3</v>
      </c>
      <c r="C14" s="119" t="s">
        <v>290</v>
      </c>
      <c r="D14" s="689">
        <v>3394138.64</v>
      </c>
      <c r="E14" s="121" t="s">
        <v>1827</v>
      </c>
      <c r="I14" s="92"/>
    </row>
    <row r="15" spans="2:9" x14ac:dyDescent="0.35">
      <c r="B15" s="118" t="s">
        <v>291</v>
      </c>
      <c r="C15" s="119" t="s">
        <v>292</v>
      </c>
      <c r="D15" s="689">
        <v>0</v>
      </c>
      <c r="E15" s="121"/>
    </row>
    <row r="16" spans="2:9" ht="24" x14ac:dyDescent="0.35">
      <c r="B16" s="118">
        <v>4</v>
      </c>
      <c r="C16" s="119" t="s">
        <v>293</v>
      </c>
      <c r="D16" s="689">
        <v>0</v>
      </c>
      <c r="E16" s="121"/>
    </row>
    <row r="17" spans="2:5" x14ac:dyDescent="0.35">
      <c r="B17" s="118">
        <v>5</v>
      </c>
      <c r="C17" s="119" t="s">
        <v>294</v>
      </c>
      <c r="D17" s="689">
        <v>0</v>
      </c>
      <c r="E17" s="121"/>
    </row>
    <row r="18" spans="2:5" x14ac:dyDescent="0.35">
      <c r="B18" s="118" t="s">
        <v>295</v>
      </c>
      <c r="C18" s="119" t="s">
        <v>296</v>
      </c>
      <c r="D18" s="689">
        <v>25610000</v>
      </c>
      <c r="E18" s="121" t="s">
        <v>1828</v>
      </c>
    </row>
    <row r="19" spans="2:5" x14ac:dyDescent="0.35">
      <c r="B19" s="123">
        <v>6</v>
      </c>
      <c r="C19" s="124" t="s">
        <v>297</v>
      </c>
      <c r="D19" s="690">
        <v>371743183.60000002</v>
      </c>
      <c r="E19" s="789"/>
    </row>
    <row r="20" spans="2:5" x14ac:dyDescent="0.35">
      <c r="B20" s="891" t="s">
        <v>298</v>
      </c>
      <c r="C20" s="892"/>
      <c r="D20" s="892"/>
      <c r="E20" s="893"/>
    </row>
    <row r="21" spans="2:5" x14ac:dyDescent="0.35">
      <c r="B21" s="118">
        <v>7</v>
      </c>
      <c r="C21" s="126" t="s">
        <v>299</v>
      </c>
      <c r="D21" s="689">
        <v>-362642.15</v>
      </c>
      <c r="E21" s="121" t="s">
        <v>1829</v>
      </c>
    </row>
    <row r="22" spans="2:5" x14ac:dyDescent="0.35">
      <c r="B22" s="118">
        <v>8</v>
      </c>
      <c r="C22" s="126" t="s">
        <v>300</v>
      </c>
      <c r="D22" s="689">
        <v>-23037162.149999999</v>
      </c>
      <c r="E22" s="121" t="s">
        <v>1830</v>
      </c>
    </row>
    <row r="23" spans="2:5" x14ac:dyDescent="0.35">
      <c r="B23" s="118">
        <v>9</v>
      </c>
      <c r="C23" s="126" t="s">
        <v>25</v>
      </c>
      <c r="D23" s="689"/>
      <c r="E23" s="121"/>
    </row>
    <row r="24" spans="2:5" ht="36" x14ac:dyDescent="0.35">
      <c r="B24" s="118">
        <v>10</v>
      </c>
      <c r="C24" s="126" t="s">
        <v>301</v>
      </c>
      <c r="D24" s="689">
        <v>0</v>
      </c>
      <c r="E24" s="121"/>
    </row>
    <row r="25" spans="2:5" ht="24" x14ac:dyDescent="0.35">
      <c r="B25" s="118">
        <v>11</v>
      </c>
      <c r="C25" s="126" t="s">
        <v>302</v>
      </c>
      <c r="D25" s="689">
        <v>0</v>
      </c>
      <c r="E25" s="121"/>
    </row>
    <row r="26" spans="2:5" x14ac:dyDescent="0.35">
      <c r="B26" s="118">
        <v>12</v>
      </c>
      <c r="C26" s="126" t="s">
        <v>303</v>
      </c>
      <c r="D26" s="689">
        <v>0</v>
      </c>
      <c r="E26" s="121"/>
    </row>
    <row r="27" spans="2:5" x14ac:dyDescent="0.35">
      <c r="B27" s="118">
        <v>13</v>
      </c>
      <c r="C27" s="126" t="s">
        <v>304</v>
      </c>
      <c r="D27" s="689">
        <v>0</v>
      </c>
      <c r="E27" s="121"/>
    </row>
    <row r="28" spans="2:5" ht="24" x14ac:dyDescent="0.35">
      <c r="B28" s="118">
        <v>14</v>
      </c>
      <c r="C28" s="126" t="s">
        <v>305</v>
      </c>
      <c r="D28" s="689">
        <v>0</v>
      </c>
      <c r="E28" s="121"/>
    </row>
    <row r="29" spans="2:5" x14ac:dyDescent="0.35">
      <c r="B29" s="118">
        <v>15</v>
      </c>
      <c r="C29" s="126" t="s">
        <v>306</v>
      </c>
      <c r="D29" s="689">
        <v>0</v>
      </c>
      <c r="E29" s="121"/>
    </row>
    <row r="30" spans="2:5" ht="24" x14ac:dyDescent="0.35">
      <c r="B30" s="118">
        <v>16</v>
      </c>
      <c r="C30" s="126" t="s">
        <v>307</v>
      </c>
      <c r="D30" s="689">
        <v>0</v>
      </c>
      <c r="E30" s="121"/>
    </row>
    <row r="31" spans="2:5" ht="36" x14ac:dyDescent="0.35">
      <c r="B31" s="118">
        <v>17</v>
      </c>
      <c r="C31" s="126" t="s">
        <v>308</v>
      </c>
      <c r="D31" s="689">
        <v>0</v>
      </c>
      <c r="E31" s="121"/>
    </row>
    <row r="32" spans="2:5" ht="48" x14ac:dyDescent="0.35">
      <c r="B32" s="118">
        <v>18</v>
      </c>
      <c r="C32" s="126" t="s">
        <v>309</v>
      </c>
      <c r="D32" s="689">
        <v>0</v>
      </c>
      <c r="E32" s="121" t="s">
        <v>1831</v>
      </c>
    </row>
    <row r="33" spans="2:6" ht="48" x14ac:dyDescent="0.35">
      <c r="B33" s="118">
        <v>19</v>
      </c>
      <c r="C33" s="126" t="s">
        <v>310</v>
      </c>
      <c r="D33" s="689">
        <v>-3682518.6</v>
      </c>
      <c r="E33" s="121" t="s">
        <v>1832</v>
      </c>
    </row>
    <row r="34" spans="2:6" x14ac:dyDescent="0.35">
      <c r="B34" s="118">
        <v>20</v>
      </c>
      <c r="C34" s="126" t="s">
        <v>25</v>
      </c>
      <c r="D34" s="689"/>
      <c r="E34" s="121"/>
    </row>
    <row r="35" spans="2:6" ht="24" x14ac:dyDescent="0.35">
      <c r="B35" s="118" t="s">
        <v>311</v>
      </c>
      <c r="C35" s="126" t="s">
        <v>312</v>
      </c>
      <c r="D35" s="689">
        <v>0</v>
      </c>
      <c r="E35" s="121"/>
    </row>
    <row r="36" spans="2:6" x14ac:dyDescent="0.35">
      <c r="B36" s="118" t="s">
        <v>313</v>
      </c>
      <c r="C36" s="126" t="s">
        <v>314</v>
      </c>
      <c r="D36" s="689">
        <v>0</v>
      </c>
      <c r="E36" s="121"/>
    </row>
    <row r="37" spans="2:6" x14ac:dyDescent="0.35">
      <c r="B37" s="118" t="s">
        <v>315</v>
      </c>
      <c r="C37" s="122" t="s">
        <v>316</v>
      </c>
      <c r="D37" s="689">
        <v>0</v>
      </c>
      <c r="E37" s="121"/>
    </row>
    <row r="38" spans="2:6" x14ac:dyDescent="0.35">
      <c r="B38" s="118" t="s">
        <v>317</v>
      </c>
      <c r="C38" s="126" t="s">
        <v>318</v>
      </c>
      <c r="D38" s="689">
        <v>0</v>
      </c>
      <c r="E38" s="121"/>
    </row>
    <row r="39" spans="2:6" ht="36" x14ac:dyDescent="0.35">
      <c r="B39" s="118">
        <v>21</v>
      </c>
      <c r="C39" s="126" t="s">
        <v>319</v>
      </c>
      <c r="D39" s="689">
        <v>0</v>
      </c>
      <c r="E39" s="121"/>
    </row>
    <row r="40" spans="2:6" x14ac:dyDescent="0.35">
      <c r="B40" s="118">
        <v>22</v>
      </c>
      <c r="C40" s="126" t="s">
        <v>320</v>
      </c>
      <c r="D40" s="689">
        <v>0</v>
      </c>
      <c r="E40" s="121"/>
    </row>
    <row r="41" spans="2:6" ht="36" x14ac:dyDescent="0.35">
      <c r="B41" s="118">
        <v>23</v>
      </c>
      <c r="C41" s="126" t="s">
        <v>321</v>
      </c>
      <c r="D41" s="689">
        <v>0</v>
      </c>
      <c r="E41" s="121"/>
    </row>
    <row r="42" spans="2:6" x14ac:dyDescent="0.35">
      <c r="B42" s="118">
        <v>24</v>
      </c>
      <c r="C42" s="126" t="s">
        <v>25</v>
      </c>
      <c r="D42" s="689"/>
      <c r="E42" s="121"/>
    </row>
    <row r="43" spans="2:6" x14ac:dyDescent="0.35">
      <c r="B43" s="118">
        <v>25</v>
      </c>
      <c r="C43" s="126" t="s">
        <v>322</v>
      </c>
      <c r="D43" s="689">
        <v>0</v>
      </c>
      <c r="E43" s="121"/>
    </row>
    <row r="44" spans="2:6" x14ac:dyDescent="0.35">
      <c r="B44" s="118" t="s">
        <v>323</v>
      </c>
      <c r="C44" s="126" t="s">
        <v>324</v>
      </c>
      <c r="D44" s="689">
        <v>0</v>
      </c>
      <c r="E44" s="121"/>
    </row>
    <row r="45" spans="2:6" ht="36" x14ac:dyDescent="0.35">
      <c r="B45" s="118" t="s">
        <v>325</v>
      </c>
      <c r="C45" s="126" t="s">
        <v>326</v>
      </c>
      <c r="D45" s="689">
        <v>0</v>
      </c>
      <c r="E45" s="121"/>
    </row>
    <row r="46" spans="2:6" x14ac:dyDescent="0.35">
      <c r="B46" s="118">
        <v>26</v>
      </c>
      <c r="C46" s="126" t="s">
        <v>25</v>
      </c>
      <c r="D46" s="689"/>
      <c r="E46" s="121"/>
    </row>
    <row r="47" spans="2:6" ht="24" x14ac:dyDescent="0.35">
      <c r="B47" s="118">
        <v>27</v>
      </c>
      <c r="C47" s="126" t="s">
        <v>327</v>
      </c>
      <c r="D47" s="689">
        <v>0</v>
      </c>
      <c r="E47" s="121"/>
      <c r="F47" s="127"/>
    </row>
    <row r="48" spans="2:6" x14ac:dyDescent="0.35">
      <c r="B48" s="118" t="s">
        <v>328</v>
      </c>
      <c r="C48" s="126" t="s">
        <v>329</v>
      </c>
      <c r="D48" s="689">
        <v>0</v>
      </c>
      <c r="E48" s="121"/>
      <c r="F48" s="127"/>
    </row>
    <row r="49" spans="2:5" x14ac:dyDescent="0.35">
      <c r="B49" s="118">
        <v>28</v>
      </c>
      <c r="C49" s="128" t="s">
        <v>330</v>
      </c>
      <c r="D49" s="689">
        <f>SUM(D21:D33,D35,D39,D40,D44:D45,D47:D48)</f>
        <v>-27082322.899999999</v>
      </c>
      <c r="E49" s="121"/>
    </row>
    <row r="50" spans="2:5" x14ac:dyDescent="0.35">
      <c r="B50" s="118">
        <v>29</v>
      </c>
      <c r="C50" s="128" t="s">
        <v>331</v>
      </c>
      <c r="D50" s="690">
        <v>344660860.70091385</v>
      </c>
      <c r="E50" s="121"/>
    </row>
    <row r="51" spans="2:5" x14ac:dyDescent="0.35">
      <c r="B51" s="891" t="s">
        <v>332</v>
      </c>
      <c r="C51" s="892"/>
      <c r="D51" s="892"/>
      <c r="E51" s="893"/>
    </row>
    <row r="52" spans="2:5" x14ac:dyDescent="0.35">
      <c r="B52" s="118">
        <v>30</v>
      </c>
      <c r="C52" s="126" t="s">
        <v>333</v>
      </c>
      <c r="D52" s="689">
        <v>35000000</v>
      </c>
      <c r="E52" s="121" t="s">
        <v>1833</v>
      </c>
    </row>
    <row r="53" spans="2:5" x14ac:dyDescent="0.35">
      <c r="B53" s="118">
        <v>31</v>
      </c>
      <c r="C53" s="126" t="s">
        <v>335</v>
      </c>
      <c r="D53" s="689">
        <v>0</v>
      </c>
      <c r="E53" s="122"/>
    </row>
    <row r="54" spans="2:5" x14ac:dyDescent="0.35">
      <c r="B54" s="118">
        <v>32</v>
      </c>
      <c r="C54" s="126" t="s">
        <v>336</v>
      </c>
      <c r="D54" s="689">
        <v>0</v>
      </c>
      <c r="E54" s="122"/>
    </row>
    <row r="55" spans="2:5" ht="24" x14ac:dyDescent="0.35">
      <c r="B55" s="118">
        <v>33</v>
      </c>
      <c r="C55" s="126" t="s">
        <v>337</v>
      </c>
      <c r="D55" s="689">
        <v>0</v>
      </c>
      <c r="E55" s="122"/>
    </row>
    <row r="56" spans="2:5" s="25" customFormat="1" ht="24" x14ac:dyDescent="0.35">
      <c r="B56" s="118" t="s">
        <v>338</v>
      </c>
      <c r="C56" s="126" t="s">
        <v>339</v>
      </c>
      <c r="D56" s="689">
        <v>0</v>
      </c>
      <c r="E56" s="122"/>
    </row>
    <row r="57" spans="2:5" s="25" customFormat="1" ht="24" x14ac:dyDescent="0.35">
      <c r="B57" s="118" t="s">
        <v>340</v>
      </c>
      <c r="C57" s="126" t="s">
        <v>341</v>
      </c>
      <c r="D57" s="689">
        <v>0</v>
      </c>
      <c r="E57" s="122"/>
    </row>
    <row r="58" spans="2:5" ht="24" x14ac:dyDescent="0.35">
      <c r="B58" s="118">
        <v>34</v>
      </c>
      <c r="C58" s="126" t="s">
        <v>342</v>
      </c>
      <c r="D58" s="689">
        <v>0</v>
      </c>
      <c r="E58" s="122"/>
    </row>
    <row r="59" spans="2:5" x14ac:dyDescent="0.35">
      <c r="B59" s="118">
        <v>35</v>
      </c>
      <c r="C59" s="126" t="s">
        <v>343</v>
      </c>
      <c r="D59" s="689">
        <v>0</v>
      </c>
      <c r="E59" s="122"/>
    </row>
    <row r="60" spans="2:5" x14ac:dyDescent="0.35">
      <c r="B60" s="123">
        <v>36</v>
      </c>
      <c r="C60" s="128" t="s">
        <v>344</v>
      </c>
      <c r="D60" s="690">
        <v>35000000</v>
      </c>
      <c r="E60" s="122"/>
    </row>
    <row r="61" spans="2:5" x14ac:dyDescent="0.35">
      <c r="B61" s="891" t="s">
        <v>345</v>
      </c>
      <c r="C61" s="892"/>
      <c r="D61" s="892"/>
      <c r="E61" s="893"/>
    </row>
    <row r="62" spans="2:5" ht="24" x14ac:dyDescent="0.35">
      <c r="B62" s="118">
        <v>37</v>
      </c>
      <c r="C62" s="126" t="s">
        <v>346</v>
      </c>
      <c r="D62" s="689">
        <v>0</v>
      </c>
      <c r="E62" s="122"/>
    </row>
    <row r="63" spans="2:5" ht="36" x14ac:dyDescent="0.35">
      <c r="B63" s="118">
        <v>38</v>
      </c>
      <c r="C63" s="126" t="s">
        <v>347</v>
      </c>
      <c r="D63" s="689">
        <v>0</v>
      </c>
      <c r="E63" s="122"/>
    </row>
    <row r="64" spans="2:5" ht="36" x14ac:dyDescent="0.35">
      <c r="B64" s="118">
        <v>39</v>
      </c>
      <c r="C64" s="126" t="s">
        <v>348</v>
      </c>
      <c r="D64" s="689">
        <v>0</v>
      </c>
      <c r="E64" s="122"/>
    </row>
    <row r="65" spans="1:5" ht="36" x14ac:dyDescent="0.35">
      <c r="B65" s="118">
        <v>40</v>
      </c>
      <c r="C65" s="126" t="s">
        <v>349</v>
      </c>
      <c r="D65" s="689">
        <v>0</v>
      </c>
      <c r="E65" s="122"/>
    </row>
    <row r="66" spans="1:5" x14ac:dyDescent="0.35">
      <c r="B66" s="118">
        <v>41</v>
      </c>
      <c r="C66" s="126" t="s">
        <v>25</v>
      </c>
      <c r="D66" s="689"/>
      <c r="E66" s="122"/>
    </row>
    <row r="67" spans="1:5" ht="17.149999999999999" customHeight="1" x14ac:dyDescent="0.35">
      <c r="B67" s="118">
        <v>42</v>
      </c>
      <c r="C67" s="126" t="s">
        <v>350</v>
      </c>
      <c r="D67" s="689">
        <v>0</v>
      </c>
      <c r="E67" s="122"/>
    </row>
    <row r="68" spans="1:5" x14ac:dyDescent="0.35">
      <c r="B68" s="118" t="s">
        <v>351</v>
      </c>
      <c r="C68" s="126" t="s">
        <v>352</v>
      </c>
      <c r="D68" s="689">
        <v>0</v>
      </c>
      <c r="E68" s="122"/>
    </row>
    <row r="69" spans="1:5" x14ac:dyDescent="0.35">
      <c r="B69" s="123">
        <v>43</v>
      </c>
      <c r="C69" s="128" t="s">
        <v>353</v>
      </c>
      <c r="D69" s="689">
        <f>SUM(D62:D65,D67:D68)</f>
        <v>0</v>
      </c>
      <c r="E69" s="122"/>
    </row>
    <row r="70" spans="1:5" x14ac:dyDescent="0.35">
      <c r="B70" s="123">
        <v>44</v>
      </c>
      <c r="C70" s="128" t="s">
        <v>354</v>
      </c>
      <c r="D70" s="690">
        <v>35000000</v>
      </c>
      <c r="E70" s="122"/>
    </row>
    <row r="71" spans="1:5" x14ac:dyDescent="0.35">
      <c r="B71" s="123">
        <v>45</v>
      </c>
      <c r="C71" s="128" t="s">
        <v>355</v>
      </c>
      <c r="D71" s="690">
        <v>379660860.70091385</v>
      </c>
      <c r="E71" s="122"/>
    </row>
    <row r="72" spans="1:5" x14ac:dyDescent="0.35">
      <c r="B72" s="891" t="s">
        <v>356</v>
      </c>
      <c r="C72" s="892"/>
      <c r="D72" s="892"/>
      <c r="E72" s="893"/>
    </row>
    <row r="73" spans="1:5" x14ac:dyDescent="0.35">
      <c r="B73" s="118">
        <v>46</v>
      </c>
      <c r="C73" s="126" t="s">
        <v>333</v>
      </c>
      <c r="D73" s="689">
        <v>75000000</v>
      </c>
      <c r="E73" s="122"/>
    </row>
    <row r="74" spans="1:5" ht="24" x14ac:dyDescent="0.35">
      <c r="B74" s="118">
        <v>47</v>
      </c>
      <c r="C74" s="126" t="s">
        <v>357</v>
      </c>
      <c r="D74" s="689">
        <v>0</v>
      </c>
      <c r="E74" s="122"/>
    </row>
    <row r="75" spans="1:5" s="25" customFormat="1" ht="24" x14ac:dyDescent="0.35">
      <c r="A75" s="3"/>
      <c r="B75" s="118" t="s">
        <v>358</v>
      </c>
      <c r="C75" s="126" t="s">
        <v>359</v>
      </c>
      <c r="D75" s="689">
        <v>0</v>
      </c>
      <c r="E75" s="122"/>
    </row>
    <row r="76" spans="1:5" s="25" customFormat="1" ht="24" x14ac:dyDescent="0.35">
      <c r="A76" s="3"/>
      <c r="B76" s="118" t="s">
        <v>360</v>
      </c>
      <c r="C76" s="126" t="s">
        <v>361</v>
      </c>
      <c r="D76" s="689">
        <v>0</v>
      </c>
      <c r="E76" s="122"/>
    </row>
    <row r="77" spans="1:5" ht="36" x14ac:dyDescent="0.35">
      <c r="B77" s="118">
        <v>48</v>
      </c>
      <c r="C77" s="126" t="s">
        <v>362</v>
      </c>
      <c r="D77" s="689">
        <v>0</v>
      </c>
      <c r="E77" s="122"/>
    </row>
    <row r="78" spans="1:5" x14ac:dyDescent="0.35">
      <c r="B78" s="118">
        <v>49</v>
      </c>
      <c r="C78" s="126" t="s">
        <v>363</v>
      </c>
      <c r="D78" s="689">
        <v>0</v>
      </c>
      <c r="E78" s="122"/>
    </row>
    <row r="79" spans="1:5" x14ac:dyDescent="0.35">
      <c r="B79" s="118">
        <v>50</v>
      </c>
      <c r="C79" s="126" t="s">
        <v>364</v>
      </c>
      <c r="D79" s="689">
        <v>0</v>
      </c>
      <c r="E79" s="122"/>
    </row>
    <row r="80" spans="1:5" x14ac:dyDescent="0.35">
      <c r="B80" s="123">
        <v>51</v>
      </c>
      <c r="C80" s="128" t="s">
        <v>365</v>
      </c>
      <c r="D80" s="690">
        <v>75000000</v>
      </c>
      <c r="E80" s="125"/>
    </row>
    <row r="81" spans="2:5" x14ac:dyDescent="0.35">
      <c r="B81" s="891" t="s">
        <v>366</v>
      </c>
      <c r="C81" s="892"/>
      <c r="D81" s="892"/>
      <c r="E81" s="893"/>
    </row>
    <row r="82" spans="2:5" ht="24" x14ac:dyDescent="0.35">
      <c r="B82" s="118">
        <v>52</v>
      </c>
      <c r="C82" s="126" t="s">
        <v>367</v>
      </c>
      <c r="D82" s="689">
        <v>0</v>
      </c>
      <c r="E82" s="122"/>
    </row>
    <row r="83" spans="2:5" ht="48" x14ac:dyDescent="0.35">
      <c r="B83" s="118">
        <v>53</v>
      </c>
      <c r="C83" s="126" t="s">
        <v>368</v>
      </c>
      <c r="D83" s="689">
        <v>0</v>
      </c>
      <c r="E83" s="122"/>
    </row>
    <row r="84" spans="2:5" ht="48" x14ac:dyDescent="0.35">
      <c r="B84" s="118">
        <v>54</v>
      </c>
      <c r="C84" s="126" t="s">
        <v>369</v>
      </c>
      <c r="D84" s="689">
        <v>0</v>
      </c>
      <c r="E84" s="122"/>
    </row>
    <row r="85" spans="2:5" x14ac:dyDescent="0.35">
      <c r="B85" s="118" t="s">
        <v>370</v>
      </c>
      <c r="C85" s="126" t="s">
        <v>25</v>
      </c>
      <c r="D85" s="689"/>
      <c r="E85" s="122"/>
    </row>
    <row r="86" spans="2:5" ht="36" x14ac:dyDescent="0.35">
      <c r="B86" s="118">
        <v>55</v>
      </c>
      <c r="C86" s="126" t="s">
        <v>371</v>
      </c>
      <c r="D86" s="689">
        <v>0</v>
      </c>
      <c r="E86" s="122"/>
    </row>
    <row r="87" spans="2:5" x14ac:dyDescent="0.35">
      <c r="B87" s="118">
        <v>56</v>
      </c>
      <c r="C87" s="126" t="s">
        <v>25</v>
      </c>
      <c r="D87" s="689"/>
      <c r="E87" s="122"/>
    </row>
    <row r="88" spans="2:5" ht="24" x14ac:dyDescent="0.35">
      <c r="B88" s="118" t="s">
        <v>372</v>
      </c>
      <c r="C88" s="122" t="s">
        <v>373</v>
      </c>
      <c r="D88" s="689">
        <v>0</v>
      </c>
      <c r="E88" s="122"/>
    </row>
    <row r="89" spans="2:5" x14ac:dyDescent="0.35">
      <c r="B89" s="118" t="s">
        <v>374</v>
      </c>
      <c r="C89" s="122" t="s">
        <v>375</v>
      </c>
      <c r="D89" s="689">
        <v>0</v>
      </c>
      <c r="E89" s="122"/>
    </row>
    <row r="90" spans="2:5" x14ac:dyDescent="0.35">
      <c r="B90" s="123">
        <v>57</v>
      </c>
      <c r="C90" s="125" t="s">
        <v>376</v>
      </c>
      <c r="D90" s="689">
        <f>SUM(D82:D84,D86,D88:D89)</f>
        <v>0</v>
      </c>
      <c r="E90" s="122"/>
    </row>
    <row r="91" spans="2:5" x14ac:dyDescent="0.35">
      <c r="B91" s="123">
        <v>58</v>
      </c>
      <c r="C91" s="125" t="s">
        <v>377</v>
      </c>
      <c r="D91" s="690">
        <v>75000000</v>
      </c>
      <c r="E91" s="122"/>
    </row>
    <row r="92" spans="2:5" x14ac:dyDescent="0.35">
      <c r="B92" s="123">
        <v>59</v>
      </c>
      <c r="C92" s="125" t="s">
        <v>378</v>
      </c>
      <c r="D92" s="690">
        <v>454660860.70091385</v>
      </c>
      <c r="E92" s="122"/>
    </row>
    <row r="93" spans="2:5" x14ac:dyDescent="0.35">
      <c r="B93" s="123">
        <v>60</v>
      </c>
      <c r="C93" s="125" t="s">
        <v>379</v>
      </c>
      <c r="D93" s="690">
        <v>2320104454.34831</v>
      </c>
      <c r="E93" s="125"/>
    </row>
    <row r="94" spans="2:5" x14ac:dyDescent="0.35">
      <c r="B94" s="891" t="s">
        <v>380</v>
      </c>
      <c r="C94" s="892"/>
      <c r="D94" s="892"/>
      <c r="E94" s="893"/>
    </row>
    <row r="95" spans="2:5" x14ac:dyDescent="0.35">
      <c r="B95" s="118">
        <v>61</v>
      </c>
      <c r="C95" s="126" t="s">
        <v>381</v>
      </c>
      <c r="D95" s="680">
        <v>0.14855402740810006</v>
      </c>
      <c r="E95" s="121" t="s">
        <v>1834</v>
      </c>
    </row>
    <row r="96" spans="2:5" x14ac:dyDescent="0.35">
      <c r="B96" s="118">
        <v>62</v>
      </c>
      <c r="C96" s="126" t="s">
        <v>382</v>
      </c>
      <c r="D96" s="680">
        <v>0.16363955510251202</v>
      </c>
      <c r="E96" s="121" t="s">
        <v>1835</v>
      </c>
    </row>
    <row r="97" spans="2:8" x14ac:dyDescent="0.35">
      <c r="B97" s="118">
        <v>63</v>
      </c>
      <c r="C97" s="126" t="s">
        <v>383</v>
      </c>
      <c r="D97" s="680">
        <v>0.19596568587625196</v>
      </c>
      <c r="E97" s="121" t="s">
        <v>1836</v>
      </c>
    </row>
    <row r="98" spans="2:8" ht="14.65" customHeight="1" x14ac:dyDescent="0.35">
      <c r="B98" s="118">
        <v>64</v>
      </c>
      <c r="C98" s="126" t="s">
        <v>384</v>
      </c>
      <c r="D98" s="680">
        <v>0.100412</v>
      </c>
      <c r="E98" s="121" t="s">
        <v>1837</v>
      </c>
    </row>
    <row r="99" spans="2:8" ht="17.649999999999999" customHeight="1" x14ac:dyDescent="0.35">
      <c r="B99" s="118">
        <v>65</v>
      </c>
      <c r="C99" s="122" t="s">
        <v>385</v>
      </c>
      <c r="D99" s="680">
        <v>2.5000001712638515E-2</v>
      </c>
      <c r="E99" s="121" t="s">
        <v>1838</v>
      </c>
    </row>
    <row r="100" spans="2:8" x14ac:dyDescent="0.35">
      <c r="B100" s="118">
        <v>66</v>
      </c>
      <c r="C100" s="122" t="s">
        <v>386</v>
      </c>
      <c r="D100" s="680">
        <v>1.200000082186829E-5</v>
      </c>
      <c r="E100" s="121" t="s">
        <v>1839</v>
      </c>
    </row>
    <row r="101" spans="2:8" x14ac:dyDescent="0.35">
      <c r="B101" s="118">
        <v>67</v>
      </c>
      <c r="C101" s="122" t="s">
        <v>387</v>
      </c>
      <c r="D101" s="680">
        <v>0</v>
      </c>
      <c r="E101" s="121" t="s">
        <v>1840</v>
      </c>
    </row>
    <row r="102" spans="2:8" ht="24" x14ac:dyDescent="0.35">
      <c r="B102" s="118" t="s">
        <v>388</v>
      </c>
      <c r="C102" s="126" t="s">
        <v>389</v>
      </c>
      <c r="D102" s="680">
        <v>1.5000001027583197E-2</v>
      </c>
      <c r="E102" s="121" t="s">
        <v>1841</v>
      </c>
    </row>
    <row r="103" spans="2:8" ht="24" x14ac:dyDescent="0.35">
      <c r="B103" s="118" t="s">
        <v>390</v>
      </c>
      <c r="C103" s="126" t="s">
        <v>391</v>
      </c>
      <c r="D103" s="680">
        <v>1.5400000000000004E-2</v>
      </c>
      <c r="E103" s="121" t="s">
        <v>1842</v>
      </c>
    </row>
    <row r="104" spans="2:8" ht="24" x14ac:dyDescent="0.35">
      <c r="B104" s="118">
        <v>68</v>
      </c>
      <c r="C104" s="128" t="s">
        <v>392</v>
      </c>
      <c r="D104" s="680">
        <v>0.10355402740810005</v>
      </c>
      <c r="E104" s="121"/>
    </row>
    <row r="105" spans="2:8" x14ac:dyDescent="0.35">
      <c r="B105" s="891" t="s">
        <v>393</v>
      </c>
      <c r="C105" s="892"/>
      <c r="D105" s="892"/>
      <c r="E105" s="893"/>
    </row>
    <row r="106" spans="2:8" x14ac:dyDescent="0.35">
      <c r="B106" s="118">
        <v>69</v>
      </c>
      <c r="C106" s="129" t="s">
        <v>394</v>
      </c>
      <c r="D106" s="120"/>
      <c r="E106" s="122"/>
    </row>
    <row r="107" spans="2:8" x14ac:dyDescent="0.35">
      <c r="B107" s="118">
        <v>70</v>
      </c>
      <c r="C107" s="129" t="s">
        <v>394</v>
      </c>
      <c r="D107" s="120"/>
      <c r="E107" s="122"/>
    </row>
    <row r="108" spans="2:8" x14ac:dyDescent="0.35">
      <c r="B108" s="118">
        <v>71</v>
      </c>
      <c r="C108" s="129" t="s">
        <v>394</v>
      </c>
      <c r="D108" s="120"/>
      <c r="E108" s="122"/>
    </row>
    <row r="109" spans="2:8" x14ac:dyDescent="0.35">
      <c r="B109" s="891" t="s">
        <v>395</v>
      </c>
      <c r="C109" s="892"/>
      <c r="D109" s="892"/>
      <c r="E109" s="893"/>
    </row>
    <row r="110" spans="2:8" ht="32.25" customHeight="1" x14ac:dyDescent="0.35">
      <c r="B110" s="900">
        <v>72</v>
      </c>
      <c r="C110" s="903" t="s">
        <v>396</v>
      </c>
      <c r="D110" s="909">
        <v>0</v>
      </c>
      <c r="E110" s="906" t="s">
        <v>1843</v>
      </c>
      <c r="H110"/>
    </row>
    <row r="111" spans="2:8" ht="11.15" customHeight="1" x14ac:dyDescent="0.35">
      <c r="B111" s="901"/>
      <c r="C111" s="904"/>
      <c r="D111" s="910"/>
      <c r="E111" s="907"/>
    </row>
    <row r="112" spans="2:8" ht="1" customHeight="1" x14ac:dyDescent="0.35">
      <c r="B112" s="902"/>
      <c r="C112" s="905"/>
      <c r="D112" s="689"/>
      <c r="E112" s="908"/>
    </row>
    <row r="113" spans="2:5" ht="36" x14ac:dyDescent="0.35">
      <c r="B113" s="118">
        <v>73</v>
      </c>
      <c r="C113" s="126" t="s">
        <v>397</v>
      </c>
      <c r="D113" s="826">
        <v>-3682518.6</v>
      </c>
      <c r="E113" s="121" t="s">
        <v>1844</v>
      </c>
    </row>
    <row r="114" spans="2:5" x14ac:dyDescent="0.35">
      <c r="B114" s="118">
        <v>74</v>
      </c>
      <c r="C114" s="126" t="s">
        <v>25</v>
      </c>
      <c r="D114" s="689"/>
      <c r="E114" s="122"/>
    </row>
    <row r="115" spans="2:5" ht="29.15" customHeight="1" x14ac:dyDescent="0.35">
      <c r="B115" s="118">
        <v>75</v>
      </c>
      <c r="C115" s="126" t="s">
        <v>398</v>
      </c>
      <c r="D115" s="689">
        <v>0</v>
      </c>
      <c r="E115" s="122"/>
    </row>
    <row r="116" spans="2:5" x14ac:dyDescent="0.35">
      <c r="B116" s="891" t="s">
        <v>399</v>
      </c>
      <c r="C116" s="892"/>
      <c r="D116" s="892"/>
      <c r="E116" s="893"/>
    </row>
    <row r="117" spans="2:5" ht="24" x14ac:dyDescent="0.35">
      <c r="B117" s="118">
        <v>76</v>
      </c>
      <c r="C117" s="126" t="s">
        <v>400</v>
      </c>
      <c r="D117" s="689">
        <v>21415352.030000001</v>
      </c>
      <c r="E117" s="121" t="s">
        <v>1845</v>
      </c>
    </row>
    <row r="118" spans="2:5" x14ac:dyDescent="0.35">
      <c r="B118" s="118">
        <v>77</v>
      </c>
      <c r="C118" s="126" t="s">
        <v>401</v>
      </c>
      <c r="D118" s="689">
        <v>0</v>
      </c>
      <c r="E118" s="122"/>
    </row>
    <row r="119" spans="2:5" ht="24" x14ac:dyDescent="0.35">
      <c r="B119" s="118">
        <v>78</v>
      </c>
      <c r="C119" s="126" t="s">
        <v>402</v>
      </c>
      <c r="D119" s="120" t="s">
        <v>1763</v>
      </c>
      <c r="E119" s="122"/>
    </row>
    <row r="120" spans="2:5" ht="19" customHeight="1" x14ac:dyDescent="0.35">
      <c r="B120" s="118">
        <v>79</v>
      </c>
      <c r="C120" s="126" t="s">
        <v>403</v>
      </c>
      <c r="D120" s="120" t="s">
        <v>1763</v>
      </c>
      <c r="E120" s="122"/>
    </row>
    <row r="121" spans="2:5" x14ac:dyDescent="0.35">
      <c r="B121" s="897" t="s">
        <v>404</v>
      </c>
      <c r="C121" s="898"/>
      <c r="D121" s="898"/>
      <c r="E121" s="899"/>
    </row>
    <row r="122" spans="2:5" x14ac:dyDescent="0.35">
      <c r="B122" s="118">
        <v>80</v>
      </c>
      <c r="C122" s="126" t="s">
        <v>405</v>
      </c>
      <c r="D122" s="126"/>
      <c r="E122" s="122"/>
    </row>
    <row r="123" spans="2:5" ht="24" x14ac:dyDescent="0.35">
      <c r="B123" s="118">
        <v>81</v>
      </c>
      <c r="C123" s="126" t="s">
        <v>406</v>
      </c>
      <c r="D123" s="126"/>
      <c r="E123" s="122" t="s">
        <v>157</v>
      </c>
    </row>
    <row r="124" spans="2:5" x14ac:dyDescent="0.35">
      <c r="B124" s="118">
        <v>82</v>
      </c>
      <c r="C124" s="126" t="s">
        <v>407</v>
      </c>
      <c r="D124" s="119"/>
      <c r="E124" s="122"/>
    </row>
    <row r="125" spans="2:5" ht="24" x14ac:dyDescent="0.35">
      <c r="B125" s="118">
        <v>83</v>
      </c>
      <c r="C125" s="126" t="s">
        <v>408</v>
      </c>
      <c r="D125" s="119"/>
      <c r="E125" s="122"/>
    </row>
    <row r="126" spans="2:5" x14ac:dyDescent="0.35">
      <c r="B126" s="118">
        <v>84</v>
      </c>
      <c r="C126" s="126" t="s">
        <v>409</v>
      </c>
      <c r="D126" s="119"/>
      <c r="E126" s="122"/>
    </row>
    <row r="127" spans="2:5" ht="18.649999999999999" customHeight="1" x14ac:dyDescent="0.35">
      <c r="B127" s="118">
        <v>85</v>
      </c>
      <c r="C127" s="126" t="s">
        <v>410</v>
      </c>
      <c r="D127" s="119"/>
      <c r="E127" s="122"/>
    </row>
    <row r="128" spans="2:5" x14ac:dyDescent="0.35">
      <c r="B128" s="130"/>
    </row>
    <row r="129" spans="2:2" x14ac:dyDescent="0.35">
      <c r="B129" s="130"/>
    </row>
    <row r="130" spans="2:2" x14ac:dyDescent="0.35">
      <c r="B130" s="131"/>
    </row>
    <row r="131" spans="2:2" x14ac:dyDescent="0.35">
      <c r="B131" s="131"/>
    </row>
    <row r="132" spans="2:2" x14ac:dyDescent="0.35">
      <c r="B132" s="131"/>
    </row>
    <row r="133" spans="2:2" x14ac:dyDescent="0.35">
      <c r="B133" s="131"/>
    </row>
  </sheetData>
  <mergeCells count="15">
    <mergeCell ref="B116:E116"/>
    <mergeCell ref="B121:E121"/>
    <mergeCell ref="B94:E94"/>
    <mergeCell ref="B105:E105"/>
    <mergeCell ref="B109:E109"/>
    <mergeCell ref="B110:B112"/>
    <mergeCell ref="C110:C112"/>
    <mergeCell ref="E110:E112"/>
    <mergeCell ref="D110:D111"/>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D471-9D0D-4678-9AC8-6287DFF218D9}">
  <sheetPr codeName="Sheet8">
    <pageSetUpPr fitToPage="1"/>
  </sheetPr>
  <dimension ref="B1:T39"/>
  <sheetViews>
    <sheetView workbookViewId="0">
      <selection activeCell="D14" sqref="D14"/>
    </sheetView>
    <sheetView workbookViewId="1">
      <selection activeCell="B9" sqref="B9:F9"/>
    </sheetView>
  </sheetViews>
  <sheetFormatPr defaultColWidth="9" defaultRowHeight="14.5" x14ac:dyDescent="0.35"/>
  <cols>
    <col min="1" max="2" width="9" style="1"/>
    <col min="3" max="3" width="53" style="1" customWidth="1"/>
    <col min="4" max="4" width="39.7265625" style="1" customWidth="1"/>
    <col min="5" max="5" width="37.1796875" style="1" customWidth="1"/>
    <col min="6" max="6" width="20.453125" style="1" customWidth="1"/>
    <col min="7" max="16384" width="9" style="1"/>
  </cols>
  <sheetData>
    <row r="1" spans="2:20" ht="15.5" x14ac:dyDescent="0.35">
      <c r="C1" s="132"/>
    </row>
    <row r="2" spans="2:20" ht="18.5" x14ac:dyDescent="0.35">
      <c r="B2" s="133" t="s">
        <v>277</v>
      </c>
    </row>
    <row r="3" spans="2:20" ht="15" customHeight="1" x14ac:dyDescent="0.35">
      <c r="B3" s="911" t="s">
        <v>411</v>
      </c>
      <c r="C3" s="911"/>
      <c r="D3" s="911"/>
      <c r="E3" s="911"/>
      <c r="F3" s="911"/>
      <c r="G3" s="733"/>
      <c r="H3" s="733"/>
      <c r="I3" s="733"/>
      <c r="J3" s="733"/>
      <c r="K3" s="733"/>
      <c r="L3" s="733"/>
      <c r="M3" s="733"/>
      <c r="N3" s="733"/>
      <c r="O3" s="733"/>
      <c r="P3" s="733"/>
      <c r="Q3" s="733"/>
      <c r="R3" s="733"/>
      <c r="S3" s="733"/>
      <c r="T3" s="733"/>
    </row>
    <row r="4" spans="2:20" x14ac:dyDescent="0.35">
      <c r="B4" s="911"/>
      <c r="C4" s="911"/>
      <c r="D4" s="911"/>
      <c r="E4" s="911"/>
      <c r="F4" s="911"/>
      <c r="G4" s="733"/>
      <c r="H4" s="733"/>
      <c r="I4" s="733"/>
      <c r="J4" s="733"/>
      <c r="K4" s="733"/>
      <c r="L4" s="733"/>
      <c r="M4" s="733"/>
      <c r="N4" s="733"/>
      <c r="O4" s="733"/>
      <c r="P4" s="733"/>
      <c r="Q4" s="733"/>
      <c r="R4" s="733"/>
      <c r="S4" s="733"/>
      <c r="T4" s="733"/>
    </row>
    <row r="5" spans="2:20" x14ac:dyDescent="0.35">
      <c r="B5" s="911"/>
      <c r="C5" s="911"/>
      <c r="D5" s="911"/>
      <c r="E5" s="911"/>
      <c r="F5" s="911"/>
      <c r="G5" s="733"/>
      <c r="H5" s="733"/>
      <c r="I5" s="733"/>
      <c r="J5" s="733"/>
      <c r="K5" s="733"/>
      <c r="L5" s="733"/>
      <c r="M5" s="733"/>
      <c r="N5" s="733"/>
      <c r="O5" s="733"/>
      <c r="P5" s="733"/>
      <c r="Q5" s="733"/>
      <c r="R5" s="733"/>
      <c r="S5" s="733"/>
      <c r="T5" s="733"/>
    </row>
    <row r="6" spans="2:20" x14ac:dyDescent="0.35">
      <c r="D6" s="20" t="s">
        <v>7</v>
      </c>
      <c r="E6" s="20" t="s">
        <v>8</v>
      </c>
      <c r="F6" s="20" t="s">
        <v>9</v>
      </c>
    </row>
    <row r="7" spans="2:20" ht="29" x14ac:dyDescent="0.35">
      <c r="C7" s="134"/>
      <c r="D7" s="135" t="s">
        <v>412</v>
      </c>
      <c r="E7" s="135" t="s">
        <v>413</v>
      </c>
      <c r="F7" s="135" t="s">
        <v>414</v>
      </c>
    </row>
    <row r="8" spans="2:20" x14ac:dyDescent="0.35">
      <c r="C8" s="134"/>
      <c r="D8" s="135" t="s">
        <v>415</v>
      </c>
      <c r="E8" s="135" t="s">
        <v>415</v>
      </c>
      <c r="F8" s="135"/>
    </row>
    <row r="9" spans="2:20" ht="30" customHeight="1" x14ac:dyDescent="0.35">
      <c r="B9" s="912" t="s">
        <v>416</v>
      </c>
      <c r="C9" s="913"/>
      <c r="D9" s="913"/>
      <c r="E9" s="913"/>
      <c r="F9" s="914"/>
    </row>
    <row r="10" spans="2:20" x14ac:dyDescent="0.35">
      <c r="B10" s="136">
        <v>1</v>
      </c>
      <c r="C10" s="21" t="s">
        <v>1846</v>
      </c>
      <c r="D10" s="21">
        <v>3874284</v>
      </c>
      <c r="E10" s="21">
        <v>3874284</v>
      </c>
      <c r="F10" s="20"/>
    </row>
    <row r="11" spans="2:20" x14ac:dyDescent="0.35">
      <c r="B11" s="136">
        <v>2</v>
      </c>
      <c r="C11" s="21" t="s">
        <v>1847</v>
      </c>
      <c r="D11" s="21">
        <v>106838</v>
      </c>
      <c r="E11" s="21">
        <v>106838</v>
      </c>
      <c r="F11" s="20"/>
    </row>
    <row r="12" spans="2:20" x14ac:dyDescent="0.35">
      <c r="B12" s="136">
        <v>3</v>
      </c>
      <c r="C12" s="21" t="s">
        <v>1848</v>
      </c>
      <c r="D12" s="21">
        <v>6188</v>
      </c>
      <c r="E12" s="21">
        <v>6188</v>
      </c>
      <c r="F12" s="20"/>
    </row>
    <row r="13" spans="2:20" x14ac:dyDescent="0.35">
      <c r="B13" s="136">
        <v>4</v>
      </c>
      <c r="C13" s="21" t="s">
        <v>1849</v>
      </c>
      <c r="D13" s="21">
        <v>135855</v>
      </c>
      <c r="E13" s="21">
        <v>135855</v>
      </c>
      <c r="F13" s="20"/>
    </row>
    <row r="14" spans="2:20" x14ac:dyDescent="0.35">
      <c r="B14" s="136">
        <v>5</v>
      </c>
      <c r="C14" s="21" t="s">
        <v>1850</v>
      </c>
      <c r="D14" s="21">
        <v>2677160</v>
      </c>
      <c r="E14" s="21">
        <v>2677160</v>
      </c>
      <c r="F14" s="20"/>
    </row>
    <row r="15" spans="2:20" x14ac:dyDescent="0.35">
      <c r="B15" s="136">
        <v>6</v>
      </c>
      <c r="C15" s="21" t="s">
        <v>1851</v>
      </c>
      <c r="D15" s="21">
        <v>9752</v>
      </c>
      <c r="E15" s="21">
        <v>9752</v>
      </c>
      <c r="F15" s="20"/>
    </row>
    <row r="16" spans="2:20" x14ac:dyDescent="0.35">
      <c r="B16" s="136">
        <v>7</v>
      </c>
      <c r="C16" s="21" t="s">
        <v>1852</v>
      </c>
      <c r="D16" s="21">
        <v>2236</v>
      </c>
      <c r="E16" s="21">
        <v>2236</v>
      </c>
      <c r="F16" s="20"/>
    </row>
    <row r="17" spans="2:6" x14ac:dyDescent="0.35">
      <c r="B17" s="136">
        <v>8</v>
      </c>
      <c r="C17" s="21" t="s">
        <v>1605</v>
      </c>
      <c r="D17" s="21">
        <v>3471</v>
      </c>
      <c r="E17" s="21">
        <v>3471</v>
      </c>
      <c r="F17" s="20"/>
    </row>
    <row r="18" spans="2:6" x14ac:dyDescent="0.35">
      <c r="B18" s="136">
        <v>9</v>
      </c>
      <c r="C18" s="21" t="s">
        <v>1853</v>
      </c>
      <c r="D18" s="21">
        <v>5236</v>
      </c>
      <c r="E18" s="21">
        <v>5236</v>
      </c>
      <c r="F18" s="20"/>
    </row>
    <row r="19" spans="2:6" x14ac:dyDescent="0.35">
      <c r="B19" s="136">
        <v>10</v>
      </c>
      <c r="C19" s="21" t="s">
        <v>1854</v>
      </c>
      <c r="D19" s="21">
        <v>4517</v>
      </c>
      <c r="E19" s="21">
        <v>4517</v>
      </c>
      <c r="F19" s="20"/>
    </row>
    <row r="20" spans="2:6" x14ac:dyDescent="0.35">
      <c r="B20" s="136">
        <v>11</v>
      </c>
      <c r="C20" s="21" t="s">
        <v>1855</v>
      </c>
      <c r="D20" s="21">
        <v>3957</v>
      </c>
      <c r="E20" s="21">
        <v>3957</v>
      </c>
      <c r="F20" s="20"/>
    </row>
    <row r="21" spans="2:6" x14ac:dyDescent="0.35">
      <c r="B21" s="136">
        <v>12</v>
      </c>
      <c r="C21" s="21" t="s">
        <v>1856</v>
      </c>
      <c r="D21" s="21">
        <v>11825</v>
      </c>
      <c r="E21" s="21">
        <v>11825</v>
      </c>
      <c r="F21" s="20"/>
    </row>
    <row r="22" spans="2:6" x14ac:dyDescent="0.35">
      <c r="B22" s="136">
        <v>13</v>
      </c>
      <c r="C22" s="21" t="s">
        <v>1857</v>
      </c>
      <c r="D22" s="21">
        <v>3614</v>
      </c>
      <c r="E22" s="21">
        <v>3614</v>
      </c>
      <c r="F22" s="20"/>
    </row>
    <row r="23" spans="2:6" x14ac:dyDescent="0.35">
      <c r="B23" s="136">
        <v>14</v>
      </c>
      <c r="C23" s="138" t="s">
        <v>417</v>
      </c>
      <c r="D23" s="790">
        <v>6844933</v>
      </c>
      <c r="E23" s="790">
        <v>6844933</v>
      </c>
      <c r="F23" s="20"/>
    </row>
    <row r="24" spans="2:6" ht="30" customHeight="1" x14ac:dyDescent="0.35">
      <c r="B24" s="912" t="s">
        <v>418</v>
      </c>
      <c r="C24" s="913"/>
      <c r="D24" s="913"/>
      <c r="E24" s="913"/>
      <c r="F24" s="914"/>
    </row>
    <row r="25" spans="2:6" x14ac:dyDescent="0.35">
      <c r="B25" s="136">
        <v>1</v>
      </c>
      <c r="C25" s="21" t="s">
        <v>1858</v>
      </c>
      <c r="D25" s="21">
        <v>197461</v>
      </c>
      <c r="E25" s="21">
        <v>197461</v>
      </c>
      <c r="F25" s="20"/>
    </row>
    <row r="26" spans="2:6" x14ac:dyDescent="0.35">
      <c r="B26" s="136">
        <v>2</v>
      </c>
      <c r="C26" s="21" t="s">
        <v>1859</v>
      </c>
      <c r="D26" s="21">
        <v>5807617</v>
      </c>
      <c r="E26" s="21">
        <v>5807617</v>
      </c>
      <c r="F26" s="20"/>
    </row>
    <row r="27" spans="2:6" x14ac:dyDescent="0.35">
      <c r="B27" s="136">
        <v>3</v>
      </c>
      <c r="C27" s="21" t="s">
        <v>1860</v>
      </c>
      <c r="D27" s="21">
        <v>349146</v>
      </c>
      <c r="E27" s="21">
        <v>349146</v>
      </c>
      <c r="F27" s="20"/>
    </row>
    <row r="28" spans="2:6" x14ac:dyDescent="0.35">
      <c r="B28" s="136">
        <v>4</v>
      </c>
      <c r="C28" s="21" t="s">
        <v>1861</v>
      </c>
      <c r="D28" s="21">
        <v>157</v>
      </c>
      <c r="E28" s="21">
        <v>157</v>
      </c>
      <c r="F28" s="20"/>
    </row>
    <row r="29" spans="2:6" x14ac:dyDescent="0.35">
      <c r="B29" s="136">
        <v>5</v>
      </c>
      <c r="C29" s="21" t="s">
        <v>1862</v>
      </c>
      <c r="D29" s="21">
        <v>55373</v>
      </c>
      <c r="E29" s="21">
        <v>55373</v>
      </c>
      <c r="F29" s="20"/>
    </row>
    <row r="30" spans="2:6" x14ac:dyDescent="0.35">
      <c r="B30" s="136">
        <v>6</v>
      </c>
      <c r="C30" s="21" t="s">
        <v>1863</v>
      </c>
      <c r="D30" s="21">
        <v>110378</v>
      </c>
      <c r="E30" s="21">
        <v>110378</v>
      </c>
      <c r="F30" s="20"/>
    </row>
    <row r="31" spans="2:6" x14ac:dyDescent="0.35">
      <c r="B31" s="136">
        <v>7</v>
      </c>
      <c r="C31" s="138" t="s">
        <v>419</v>
      </c>
      <c r="D31" s="790">
        <v>6520132</v>
      </c>
      <c r="E31" s="790">
        <v>6520132</v>
      </c>
      <c r="F31" s="20"/>
    </row>
    <row r="32" spans="2:6" ht="15" customHeight="1" x14ac:dyDescent="0.35">
      <c r="B32" s="139" t="s">
        <v>420</v>
      </c>
      <c r="C32" s="140"/>
      <c r="D32" s="141"/>
      <c r="E32" s="141"/>
      <c r="F32" s="142"/>
    </row>
    <row r="33" spans="2:6" x14ac:dyDescent="0.35">
      <c r="B33" s="136">
        <v>1</v>
      </c>
      <c r="C33" s="21" t="s">
        <v>1864</v>
      </c>
      <c r="D33" s="21">
        <v>29864</v>
      </c>
      <c r="E33" s="21">
        <v>29864</v>
      </c>
      <c r="F33" s="20"/>
    </row>
    <row r="34" spans="2:6" x14ac:dyDescent="0.35">
      <c r="B34" s="136">
        <v>2</v>
      </c>
      <c r="C34" s="137" t="s">
        <v>1865</v>
      </c>
      <c r="D34" s="21">
        <v>97361</v>
      </c>
      <c r="E34" s="21">
        <v>97361</v>
      </c>
      <c r="F34" s="20"/>
    </row>
    <row r="35" spans="2:6" x14ac:dyDescent="0.35">
      <c r="B35" s="136">
        <v>3</v>
      </c>
      <c r="C35" s="137" t="s">
        <v>1866</v>
      </c>
      <c r="D35" s="21">
        <v>4713</v>
      </c>
      <c r="E35" s="21">
        <v>4713</v>
      </c>
      <c r="F35" s="20"/>
    </row>
    <row r="36" spans="2:6" x14ac:dyDescent="0.35">
      <c r="B36" s="136">
        <v>4</v>
      </c>
      <c r="C36" s="21" t="s">
        <v>1867</v>
      </c>
      <c r="D36" s="21">
        <v>4733</v>
      </c>
      <c r="E36" s="21">
        <v>4733</v>
      </c>
      <c r="F36" s="20"/>
    </row>
    <row r="37" spans="2:6" x14ac:dyDescent="0.35">
      <c r="B37" s="136">
        <v>5</v>
      </c>
      <c r="C37" s="21" t="s">
        <v>1868</v>
      </c>
      <c r="D37" s="21">
        <v>179746</v>
      </c>
      <c r="E37" s="21">
        <v>179746</v>
      </c>
      <c r="F37" s="20"/>
    </row>
    <row r="38" spans="2:6" x14ac:dyDescent="0.35">
      <c r="B38" s="136">
        <v>6</v>
      </c>
      <c r="C38" s="21" t="s">
        <v>1869</v>
      </c>
      <c r="D38" s="21">
        <v>8384</v>
      </c>
      <c r="E38" s="21">
        <v>8384</v>
      </c>
      <c r="F38" s="20"/>
    </row>
    <row r="39" spans="2:6" x14ac:dyDescent="0.35">
      <c r="B39" s="136">
        <v>7</v>
      </c>
      <c r="C39" s="138" t="s">
        <v>421</v>
      </c>
      <c r="D39" s="790">
        <v>324801</v>
      </c>
      <c r="E39" s="790">
        <v>324801</v>
      </c>
      <c r="F39" s="20"/>
    </row>
  </sheetData>
  <mergeCells count="3">
    <mergeCell ref="B3:F5"/>
    <mergeCell ref="B9:F9"/>
    <mergeCell ref="B24:F24"/>
  </mergeCells>
  <pageMargins left="0.7" right="0.7" top="0.75" bottom="0.75" header="0.3" footer="0.3"/>
  <pageSetup paperSize="9" scale="60" orientation="landscape" r:id="rId1"/>
  <headerFooter>
    <oddHeader>&amp;CEN
Annex VII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04A5-0218-4D12-80A4-03C384D5179C}">
  <sheetPr codeName="Sheet11">
    <pageSetUpPr fitToPage="1"/>
  </sheetPr>
  <dimension ref="B2:D58"/>
  <sheetViews>
    <sheetView zoomScale="85" zoomScaleNormal="85" workbookViewId="0">
      <selection activeCell="D6" sqref="D6"/>
    </sheetView>
    <sheetView workbookViewId="1"/>
  </sheetViews>
  <sheetFormatPr defaultColWidth="9" defaultRowHeight="14.5" x14ac:dyDescent="0.35"/>
  <cols>
    <col min="1" max="2" width="9" style="1"/>
    <col min="3" max="3" width="117.453125" style="1" customWidth="1"/>
    <col min="4" max="4" width="43.81640625" style="1" customWidth="1"/>
    <col min="5" max="16384" width="9" style="1"/>
  </cols>
  <sheetData>
    <row r="2" spans="2:4" ht="18.5" x14ac:dyDescent="0.35">
      <c r="B2" s="48" t="s">
        <v>278</v>
      </c>
    </row>
    <row r="4" spans="2:4" x14ac:dyDescent="0.35">
      <c r="D4" s="143" t="s">
        <v>7</v>
      </c>
    </row>
    <row r="5" spans="2:4" ht="27" customHeight="1" x14ac:dyDescent="0.35">
      <c r="C5" s="144"/>
      <c r="D5" s="5" t="s">
        <v>422</v>
      </c>
    </row>
    <row r="6" spans="2:4" x14ac:dyDescent="0.35">
      <c r="B6" s="20">
        <v>1</v>
      </c>
      <c r="C6" s="734" t="s">
        <v>423</v>
      </c>
      <c r="D6" s="734" t="s">
        <v>1870</v>
      </c>
    </row>
    <row r="7" spans="2:4" x14ac:dyDescent="0.35">
      <c r="B7" s="20">
        <v>2</v>
      </c>
      <c r="C7" s="734" t="s">
        <v>424</v>
      </c>
      <c r="D7" s="734" t="s">
        <v>1871</v>
      </c>
    </row>
    <row r="8" spans="2:4" x14ac:dyDescent="0.35">
      <c r="B8" s="20" t="s">
        <v>425</v>
      </c>
      <c r="C8" s="734" t="s">
        <v>426</v>
      </c>
      <c r="D8" s="734" t="s">
        <v>1763</v>
      </c>
    </row>
    <row r="9" spans="2:4" x14ac:dyDescent="0.35">
      <c r="B9" s="20">
        <v>3</v>
      </c>
      <c r="C9" s="734" t="s">
        <v>427</v>
      </c>
      <c r="D9" s="734" t="s">
        <v>1872</v>
      </c>
    </row>
    <row r="10" spans="2:4" x14ac:dyDescent="0.35">
      <c r="B10" s="20" t="s">
        <v>428</v>
      </c>
      <c r="C10" s="734" t="s">
        <v>429</v>
      </c>
      <c r="D10" s="734" t="s">
        <v>1873</v>
      </c>
    </row>
    <row r="11" spans="2:4" x14ac:dyDescent="0.35">
      <c r="B11" s="20"/>
      <c r="C11" s="145" t="s">
        <v>430</v>
      </c>
      <c r="D11" s="734"/>
    </row>
    <row r="12" spans="2:4" x14ac:dyDescent="0.35">
      <c r="B12" s="20">
        <v>4</v>
      </c>
      <c r="C12" s="734" t="s">
        <v>431</v>
      </c>
      <c r="D12" s="734" t="s">
        <v>1874</v>
      </c>
    </row>
    <row r="13" spans="2:4" x14ac:dyDescent="0.35">
      <c r="B13" s="20">
        <v>5</v>
      </c>
      <c r="C13" s="734" t="s">
        <v>432</v>
      </c>
      <c r="D13" s="734" t="s">
        <v>1874</v>
      </c>
    </row>
    <row r="14" spans="2:4" x14ac:dyDescent="0.35">
      <c r="B14" s="20">
        <v>6</v>
      </c>
      <c r="C14" s="734" t="s">
        <v>433</v>
      </c>
      <c r="D14" s="734" t="s">
        <v>1875</v>
      </c>
    </row>
    <row r="15" spans="2:4" x14ac:dyDescent="0.35">
      <c r="B15" s="20">
        <v>7</v>
      </c>
      <c r="C15" s="734" t="s">
        <v>434</v>
      </c>
      <c r="D15" s="734" t="s">
        <v>1876</v>
      </c>
    </row>
    <row r="16" spans="2:4" x14ac:dyDescent="0.35">
      <c r="B16" s="20">
        <v>8</v>
      </c>
      <c r="C16" s="734" t="s">
        <v>435</v>
      </c>
      <c r="D16" s="734" t="s">
        <v>1877</v>
      </c>
    </row>
    <row r="17" spans="2:4" x14ac:dyDescent="0.35">
      <c r="B17" s="20">
        <v>9</v>
      </c>
      <c r="C17" s="734" t="s">
        <v>436</v>
      </c>
      <c r="D17" s="734" t="s">
        <v>1877</v>
      </c>
    </row>
    <row r="18" spans="2:4" x14ac:dyDescent="0.35">
      <c r="B18" s="20" t="s">
        <v>437</v>
      </c>
      <c r="C18" s="734" t="s">
        <v>438</v>
      </c>
      <c r="D18" s="734" t="s">
        <v>1878</v>
      </c>
    </row>
    <row r="19" spans="2:4" x14ac:dyDescent="0.35">
      <c r="B19" s="20" t="s">
        <v>439</v>
      </c>
      <c r="C19" s="734" t="s">
        <v>440</v>
      </c>
      <c r="D19" s="734" t="s">
        <v>1763</v>
      </c>
    </row>
    <row r="20" spans="2:4" x14ac:dyDescent="0.35">
      <c r="B20" s="20">
        <v>10</v>
      </c>
      <c r="C20" s="734" t="s">
        <v>441</v>
      </c>
      <c r="D20" s="734" t="s">
        <v>1879</v>
      </c>
    </row>
    <row r="21" spans="2:4" x14ac:dyDescent="0.35">
      <c r="B21" s="20">
        <v>11</v>
      </c>
      <c r="C21" s="734" t="s">
        <v>442</v>
      </c>
      <c r="D21" s="734" t="s">
        <v>1763</v>
      </c>
    </row>
    <row r="22" spans="2:4" x14ac:dyDescent="0.35">
      <c r="B22" s="20">
        <v>12</v>
      </c>
      <c r="C22" s="734" t="s">
        <v>443</v>
      </c>
      <c r="D22" s="734" t="s">
        <v>1763</v>
      </c>
    </row>
    <row r="23" spans="2:4" x14ac:dyDescent="0.35">
      <c r="B23" s="20">
        <v>13</v>
      </c>
      <c r="C23" s="734" t="s">
        <v>444</v>
      </c>
      <c r="D23" s="734" t="s">
        <v>1763</v>
      </c>
    </row>
    <row r="24" spans="2:4" x14ac:dyDescent="0.35">
      <c r="B24" s="20">
        <v>14</v>
      </c>
      <c r="C24" s="734" t="s">
        <v>445</v>
      </c>
      <c r="D24" s="734" t="s">
        <v>1873</v>
      </c>
    </row>
    <row r="25" spans="2:4" x14ac:dyDescent="0.35">
      <c r="B25" s="916">
        <v>15</v>
      </c>
      <c r="C25" s="917" t="s">
        <v>446</v>
      </c>
      <c r="D25" s="917" t="s">
        <v>1763</v>
      </c>
    </row>
    <row r="26" spans="2:4" x14ac:dyDescent="0.35">
      <c r="B26" s="916"/>
      <c r="C26" s="917"/>
      <c r="D26" s="917"/>
    </row>
    <row r="27" spans="2:4" x14ac:dyDescent="0.35">
      <c r="B27" s="20">
        <v>16</v>
      </c>
      <c r="C27" s="734" t="s">
        <v>447</v>
      </c>
      <c r="D27" s="734" t="s">
        <v>1763</v>
      </c>
    </row>
    <row r="28" spans="2:4" x14ac:dyDescent="0.35">
      <c r="B28" s="146"/>
      <c r="C28" s="145" t="s">
        <v>448</v>
      </c>
      <c r="D28" s="147"/>
    </row>
    <row r="29" spans="2:4" x14ac:dyDescent="0.35">
      <c r="B29" s="916">
        <v>17</v>
      </c>
      <c r="C29" s="917" t="s">
        <v>449</v>
      </c>
      <c r="D29" s="917" t="s">
        <v>1880</v>
      </c>
    </row>
    <row r="30" spans="2:4" x14ac:dyDescent="0.35">
      <c r="B30" s="916"/>
      <c r="C30" s="917"/>
      <c r="D30" s="917"/>
    </row>
    <row r="31" spans="2:4" x14ac:dyDescent="0.35">
      <c r="B31" s="20">
        <v>18</v>
      </c>
      <c r="C31" s="734" t="s">
        <v>450</v>
      </c>
      <c r="D31" s="734" t="s">
        <v>1763</v>
      </c>
    </row>
    <row r="32" spans="2:4" x14ac:dyDescent="0.35">
      <c r="B32" s="20">
        <v>19</v>
      </c>
      <c r="C32" s="734" t="s">
        <v>451</v>
      </c>
      <c r="D32" s="734" t="s">
        <v>1881</v>
      </c>
    </row>
    <row r="33" spans="2:4" x14ac:dyDescent="0.35">
      <c r="B33" s="20" t="s">
        <v>311</v>
      </c>
      <c r="C33" s="734" t="s">
        <v>452</v>
      </c>
      <c r="D33" s="734" t="s">
        <v>1882</v>
      </c>
    </row>
    <row r="34" spans="2:4" x14ac:dyDescent="0.35">
      <c r="B34" s="20" t="s">
        <v>313</v>
      </c>
      <c r="C34" s="734" t="s">
        <v>453</v>
      </c>
      <c r="D34" s="734" t="s">
        <v>1882</v>
      </c>
    </row>
    <row r="35" spans="2:4" x14ac:dyDescent="0.35">
      <c r="B35" s="20">
        <v>21</v>
      </c>
      <c r="C35" s="734" t="s">
        <v>454</v>
      </c>
      <c r="D35" s="734" t="s">
        <v>1763</v>
      </c>
    </row>
    <row r="36" spans="2:4" x14ac:dyDescent="0.35">
      <c r="B36" s="20">
        <v>22</v>
      </c>
      <c r="C36" s="734" t="s">
        <v>455</v>
      </c>
      <c r="D36" s="734" t="s">
        <v>1883</v>
      </c>
    </row>
    <row r="37" spans="2:4" x14ac:dyDescent="0.35">
      <c r="B37" s="20">
        <v>23</v>
      </c>
      <c r="C37" s="734" t="s">
        <v>456</v>
      </c>
      <c r="D37" s="734" t="s">
        <v>1763</v>
      </c>
    </row>
    <row r="38" spans="2:4" x14ac:dyDescent="0.35">
      <c r="B38" s="20">
        <v>24</v>
      </c>
      <c r="C38" s="734" t="s">
        <v>457</v>
      </c>
      <c r="D38" s="734" t="s">
        <v>1763</v>
      </c>
    </row>
    <row r="39" spans="2:4" x14ac:dyDescent="0.35">
      <c r="B39" s="20">
        <v>25</v>
      </c>
      <c r="C39" s="734" t="s">
        <v>458</v>
      </c>
      <c r="D39" s="734" t="s">
        <v>1763</v>
      </c>
    </row>
    <row r="40" spans="2:4" x14ac:dyDescent="0.35">
      <c r="B40" s="20">
        <v>26</v>
      </c>
      <c r="C40" s="734" t="s">
        <v>459</v>
      </c>
      <c r="D40" s="734" t="s">
        <v>1763</v>
      </c>
    </row>
    <row r="41" spans="2:4" x14ac:dyDescent="0.35">
      <c r="B41" s="20">
        <v>27</v>
      </c>
      <c r="C41" s="734" t="s">
        <v>460</v>
      </c>
      <c r="D41" s="734" t="s">
        <v>1763</v>
      </c>
    </row>
    <row r="42" spans="2:4" x14ac:dyDescent="0.35">
      <c r="B42" s="20">
        <v>28</v>
      </c>
      <c r="C42" s="734" t="s">
        <v>461</v>
      </c>
      <c r="D42" s="734" t="s">
        <v>1763</v>
      </c>
    </row>
    <row r="43" spans="2:4" x14ac:dyDescent="0.35">
      <c r="B43" s="20">
        <v>29</v>
      </c>
      <c r="C43" s="734" t="s">
        <v>462</v>
      </c>
      <c r="D43" s="734" t="s">
        <v>1763</v>
      </c>
    </row>
    <row r="44" spans="2:4" x14ac:dyDescent="0.35">
      <c r="B44" s="20">
        <v>30</v>
      </c>
      <c r="C44" s="734" t="s">
        <v>463</v>
      </c>
      <c r="D44" s="734" t="s">
        <v>1873</v>
      </c>
    </row>
    <row r="45" spans="2:4" x14ac:dyDescent="0.35">
      <c r="B45" s="20">
        <v>31</v>
      </c>
      <c r="C45" s="734" t="s">
        <v>464</v>
      </c>
      <c r="D45" s="734" t="s">
        <v>1763</v>
      </c>
    </row>
    <row r="46" spans="2:4" x14ac:dyDescent="0.35">
      <c r="B46" s="20">
        <v>32</v>
      </c>
      <c r="C46" s="734" t="s">
        <v>465</v>
      </c>
      <c r="D46" s="734" t="s">
        <v>1763</v>
      </c>
    </row>
    <row r="47" spans="2:4" x14ac:dyDescent="0.35">
      <c r="B47" s="20">
        <v>33</v>
      </c>
      <c r="C47" s="734" t="s">
        <v>466</v>
      </c>
      <c r="D47" s="734" t="s">
        <v>1763</v>
      </c>
    </row>
    <row r="48" spans="2:4" x14ac:dyDescent="0.35">
      <c r="B48" s="20">
        <v>34</v>
      </c>
      <c r="C48" s="734" t="s">
        <v>467</v>
      </c>
      <c r="D48" s="734" t="s">
        <v>1763</v>
      </c>
    </row>
    <row r="49" spans="2:4" x14ac:dyDescent="0.35">
      <c r="B49" s="5" t="s">
        <v>468</v>
      </c>
      <c r="C49" s="148" t="s">
        <v>469</v>
      </c>
      <c r="D49" s="734"/>
    </row>
    <row r="50" spans="2:4" x14ac:dyDescent="0.35">
      <c r="B50" s="5" t="s">
        <v>470</v>
      </c>
      <c r="C50" s="148" t="s">
        <v>471</v>
      </c>
      <c r="D50" s="734">
        <v>1</v>
      </c>
    </row>
    <row r="51" spans="2:4" x14ac:dyDescent="0.35">
      <c r="B51" s="20">
        <v>35</v>
      </c>
      <c r="C51" s="734" t="s">
        <v>472</v>
      </c>
      <c r="D51" s="734" t="s">
        <v>1884</v>
      </c>
    </row>
    <row r="52" spans="2:4" x14ac:dyDescent="0.35">
      <c r="B52" s="20">
        <v>36</v>
      </c>
      <c r="C52" s="734" t="s">
        <v>473</v>
      </c>
      <c r="D52" s="734" t="s">
        <v>1873</v>
      </c>
    </row>
    <row r="53" spans="2:4" x14ac:dyDescent="0.35">
      <c r="B53" s="20">
        <v>37</v>
      </c>
      <c r="C53" s="734" t="s">
        <v>474</v>
      </c>
      <c r="D53" s="734" t="s">
        <v>1763</v>
      </c>
    </row>
    <row r="54" spans="2:4" x14ac:dyDescent="0.35">
      <c r="B54" s="5" t="s">
        <v>475</v>
      </c>
      <c r="C54" s="148" t="s">
        <v>476</v>
      </c>
      <c r="D54" s="734" t="s">
        <v>1763</v>
      </c>
    </row>
    <row r="55" spans="2:4" x14ac:dyDescent="0.35">
      <c r="B55" s="915" t="s">
        <v>477</v>
      </c>
      <c r="C55" s="915"/>
      <c r="D55" s="915"/>
    </row>
    <row r="56" spans="2:4" x14ac:dyDescent="0.35">
      <c r="B56" s="915"/>
      <c r="C56" s="915"/>
      <c r="D56" s="915"/>
    </row>
    <row r="57" spans="2:4" x14ac:dyDescent="0.35">
      <c r="B57" s="130"/>
    </row>
    <row r="58" spans="2:4" x14ac:dyDescent="0.35">
      <c r="B58" s="130"/>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35E3-1F7E-4D36-848E-3F65F1484308}">
  <sheetPr codeName="Sheet26"/>
  <dimension ref="A3:P63"/>
  <sheetViews>
    <sheetView workbookViewId="0">
      <selection activeCell="B14" sqref="B14"/>
    </sheetView>
    <sheetView workbookViewId="1">
      <selection activeCell="E14" sqref="E14"/>
    </sheetView>
  </sheetViews>
  <sheetFormatPr defaultColWidth="9.1796875" defaultRowHeight="14.5" x14ac:dyDescent="0.35"/>
  <cols>
    <col min="1" max="1" width="4.26953125" style="1" customWidth="1"/>
    <col min="2" max="2" width="17.7265625" style="1" customWidth="1"/>
    <col min="3" max="3" width="18.54296875" style="1" customWidth="1"/>
    <col min="4" max="4" width="15.54296875" style="1" customWidth="1"/>
    <col min="5" max="5" width="22.54296875" style="1" customWidth="1"/>
    <col min="6" max="6" width="21" style="1" customWidth="1"/>
    <col min="7" max="7" width="14.453125" style="1" customWidth="1"/>
    <col min="8" max="8" width="11" style="1" customWidth="1"/>
    <col min="9" max="9" width="14" style="1" customWidth="1"/>
    <col min="10" max="10" width="25.81640625" style="1" bestFit="1" customWidth="1"/>
    <col min="11" max="11" width="27.81640625" style="1" customWidth="1"/>
    <col min="12" max="12" width="11.81640625" style="1" customWidth="1"/>
    <col min="13" max="13" width="13.54296875" style="1" customWidth="1"/>
    <col min="14" max="14" width="11.453125" style="1" customWidth="1"/>
    <col min="15" max="15" width="14.54296875" style="1" customWidth="1"/>
    <col min="16" max="16" width="15" style="1" bestFit="1" customWidth="1"/>
    <col min="17" max="16384" width="9.1796875" style="1"/>
  </cols>
  <sheetData>
    <row r="3" spans="1:16" x14ac:dyDescent="0.35">
      <c r="B3" s="47" t="s">
        <v>154</v>
      </c>
    </row>
    <row r="4" spans="1:16" ht="18.5" x14ac:dyDescent="0.35">
      <c r="B4" s="48"/>
    </row>
    <row r="6" spans="1:16" x14ac:dyDescent="0.35">
      <c r="A6" s="12"/>
      <c r="B6" s="12"/>
      <c r="C6" s="49" t="s">
        <v>7</v>
      </c>
      <c r="D6" s="49" t="s">
        <v>8</v>
      </c>
      <c r="E6" s="49" t="s">
        <v>9</v>
      </c>
      <c r="F6" s="49" t="s">
        <v>46</v>
      </c>
      <c r="G6" s="49" t="s">
        <v>47</v>
      </c>
      <c r="H6" s="49" t="s">
        <v>156</v>
      </c>
      <c r="I6" s="49" t="s">
        <v>157</v>
      </c>
      <c r="J6" s="49" t="s">
        <v>158</v>
      </c>
      <c r="K6" s="49" t="s">
        <v>159</v>
      </c>
      <c r="L6" s="49" t="s">
        <v>160</v>
      </c>
      <c r="M6" s="49" t="s">
        <v>161</v>
      </c>
      <c r="N6" s="49" t="s">
        <v>162</v>
      </c>
      <c r="O6" s="49" t="s">
        <v>163</v>
      </c>
    </row>
    <row r="7" spans="1:16" ht="15.75" customHeight="1" x14ac:dyDescent="0.35">
      <c r="A7" s="12"/>
      <c r="B7" s="12"/>
      <c r="C7" s="921" t="s">
        <v>164</v>
      </c>
      <c r="D7" s="922"/>
      <c r="E7" s="921" t="s">
        <v>165</v>
      </c>
      <c r="F7" s="922"/>
      <c r="G7" s="918" t="s">
        <v>166</v>
      </c>
      <c r="H7" s="918" t="s">
        <v>167</v>
      </c>
      <c r="I7" s="921" t="s">
        <v>168</v>
      </c>
      <c r="J7" s="925"/>
      <c r="K7" s="925"/>
      <c r="L7" s="922"/>
      <c r="M7" s="918" t="s">
        <v>169</v>
      </c>
      <c r="N7" s="918" t="s">
        <v>170</v>
      </c>
      <c r="O7" s="918" t="s">
        <v>171</v>
      </c>
    </row>
    <row r="8" spans="1:16" x14ac:dyDescent="0.35">
      <c r="A8" s="12"/>
      <c r="B8" s="12"/>
      <c r="C8" s="923"/>
      <c r="D8" s="924"/>
      <c r="E8" s="923"/>
      <c r="F8" s="924"/>
      <c r="G8" s="919"/>
      <c r="H8" s="919"/>
      <c r="I8" s="923"/>
      <c r="J8" s="926"/>
      <c r="K8" s="926"/>
      <c r="L8" s="927"/>
      <c r="M8" s="919"/>
      <c r="N8" s="919"/>
      <c r="O8" s="919"/>
    </row>
    <row r="9" spans="1:16" ht="36" x14ac:dyDescent="0.35">
      <c r="A9" s="12"/>
      <c r="B9" s="12"/>
      <c r="C9" s="49" t="s">
        <v>172</v>
      </c>
      <c r="D9" s="49" t="s">
        <v>173</v>
      </c>
      <c r="E9" s="49" t="s">
        <v>174</v>
      </c>
      <c r="F9" s="49" t="s">
        <v>175</v>
      </c>
      <c r="G9" s="920"/>
      <c r="H9" s="920"/>
      <c r="I9" s="50" t="s">
        <v>176</v>
      </c>
      <c r="J9" s="50" t="s">
        <v>165</v>
      </c>
      <c r="K9" s="50" t="s">
        <v>177</v>
      </c>
      <c r="L9" s="51" t="s">
        <v>178</v>
      </c>
      <c r="M9" s="920"/>
      <c r="N9" s="920"/>
      <c r="O9" s="920"/>
    </row>
    <row r="10" spans="1:16" ht="24" x14ac:dyDescent="0.35">
      <c r="A10" s="52" t="s">
        <v>179</v>
      </c>
      <c r="B10" s="53" t="s">
        <v>180</v>
      </c>
      <c r="C10" s="54"/>
      <c r="D10" s="54"/>
      <c r="E10" s="54"/>
      <c r="F10" s="54"/>
      <c r="G10" s="54"/>
      <c r="H10" s="54"/>
      <c r="I10" s="54"/>
      <c r="J10" s="54"/>
      <c r="K10" s="54"/>
      <c r="L10" s="54"/>
      <c r="M10" s="54"/>
      <c r="N10" s="55"/>
      <c r="O10" s="55"/>
    </row>
    <row r="11" spans="1:16" x14ac:dyDescent="0.35">
      <c r="A11" s="56"/>
      <c r="B11" s="827" t="s">
        <v>1764</v>
      </c>
      <c r="C11" s="57">
        <v>0</v>
      </c>
      <c r="D11" s="57">
        <v>0</v>
      </c>
      <c r="E11" s="57">
        <v>0</v>
      </c>
      <c r="F11" s="57">
        <v>0</v>
      </c>
      <c r="G11" s="57">
        <v>0</v>
      </c>
      <c r="H11" s="57">
        <v>0</v>
      </c>
      <c r="I11" s="57">
        <v>0</v>
      </c>
      <c r="J11" s="57">
        <v>0</v>
      </c>
      <c r="K11" s="57">
        <v>0</v>
      </c>
      <c r="L11" s="57">
        <v>0</v>
      </c>
      <c r="M11" s="829">
        <v>0</v>
      </c>
      <c r="N11" s="681">
        <v>0</v>
      </c>
      <c r="O11" s="681">
        <v>0</v>
      </c>
    </row>
    <row r="12" spans="1:16" x14ac:dyDescent="0.35">
      <c r="A12" s="56"/>
      <c r="B12" s="827" t="s">
        <v>1765</v>
      </c>
      <c r="C12" s="57">
        <v>151506.82999999999</v>
      </c>
      <c r="D12" s="57">
        <v>0</v>
      </c>
      <c r="E12" s="57">
        <v>0</v>
      </c>
      <c r="F12" s="57">
        <v>0</v>
      </c>
      <c r="G12" s="57">
        <v>0</v>
      </c>
      <c r="H12" s="57">
        <v>151506.82999999999</v>
      </c>
      <c r="I12" s="57">
        <v>10318.4776</v>
      </c>
      <c r="J12" s="57">
        <v>0</v>
      </c>
      <c r="K12" s="57">
        <v>0</v>
      </c>
      <c r="L12" s="57">
        <v>10318.4776</v>
      </c>
      <c r="M12" s="829">
        <v>128980.97</v>
      </c>
      <c r="N12" s="681">
        <v>6.2000000000000003E-5</v>
      </c>
      <c r="O12" s="681">
        <v>0</v>
      </c>
      <c r="P12" s="684"/>
    </row>
    <row r="13" spans="1:16" x14ac:dyDescent="0.35">
      <c r="A13" s="56"/>
      <c r="B13" s="827" t="s">
        <v>1766</v>
      </c>
      <c r="C13" s="57">
        <v>0</v>
      </c>
      <c r="D13" s="57">
        <v>0</v>
      </c>
      <c r="E13" s="57">
        <v>0</v>
      </c>
      <c r="F13" s="57">
        <v>0</v>
      </c>
      <c r="G13" s="57">
        <v>0</v>
      </c>
      <c r="H13" s="57">
        <v>0</v>
      </c>
      <c r="I13" s="57">
        <v>0</v>
      </c>
      <c r="J13" s="57">
        <v>0</v>
      </c>
      <c r="K13" s="57">
        <v>0</v>
      </c>
      <c r="L13" s="57">
        <v>0</v>
      </c>
      <c r="M13" s="830">
        <v>0</v>
      </c>
      <c r="N13" s="681">
        <v>0</v>
      </c>
      <c r="O13" s="681">
        <v>0</v>
      </c>
      <c r="P13" s="684"/>
    </row>
    <row r="14" spans="1:16" x14ac:dyDescent="0.35">
      <c r="A14" s="56"/>
      <c r="B14" s="827" t="s">
        <v>1767</v>
      </c>
      <c r="C14" s="57">
        <v>0</v>
      </c>
      <c r="D14" s="57">
        <v>0</v>
      </c>
      <c r="E14" s="57">
        <v>0</v>
      </c>
      <c r="F14" s="57">
        <v>0</v>
      </c>
      <c r="G14" s="57">
        <v>0</v>
      </c>
      <c r="H14" s="57">
        <v>0</v>
      </c>
      <c r="I14" s="57">
        <v>0</v>
      </c>
      <c r="J14" s="57">
        <v>0</v>
      </c>
      <c r="K14" s="57">
        <v>0</v>
      </c>
      <c r="L14" s="57">
        <v>0</v>
      </c>
      <c r="M14" s="829">
        <v>0</v>
      </c>
      <c r="N14" s="681">
        <v>0</v>
      </c>
      <c r="O14" s="681">
        <v>0</v>
      </c>
      <c r="P14" s="684"/>
    </row>
    <row r="15" spans="1:16" x14ac:dyDescent="0.35">
      <c r="A15" s="56"/>
      <c r="B15" s="827" t="s">
        <v>1768</v>
      </c>
      <c r="C15" s="57">
        <v>188382.46</v>
      </c>
      <c r="D15" s="57">
        <v>0</v>
      </c>
      <c r="E15" s="57">
        <v>284300</v>
      </c>
      <c r="F15" s="57">
        <v>0</v>
      </c>
      <c r="G15" s="57">
        <v>0</v>
      </c>
      <c r="H15" s="57">
        <v>472682.45999999996</v>
      </c>
      <c r="I15" s="57">
        <v>4875.5528000000004</v>
      </c>
      <c r="J15" s="57">
        <v>22744</v>
      </c>
      <c r="K15" s="57">
        <v>0</v>
      </c>
      <c r="L15" s="57">
        <v>27619.552800000001</v>
      </c>
      <c r="M15" s="830">
        <v>345244.41</v>
      </c>
      <c r="N15" s="681">
        <v>1.65E-4</v>
      </c>
      <c r="O15" s="681">
        <v>0</v>
      </c>
      <c r="P15" s="684"/>
    </row>
    <row r="16" spans="1:16" x14ac:dyDescent="0.35">
      <c r="A16" s="56"/>
      <c r="B16" s="827" t="s">
        <v>1769</v>
      </c>
      <c r="C16" s="57">
        <v>0</v>
      </c>
      <c r="D16" s="57">
        <v>0</v>
      </c>
      <c r="E16" s="57">
        <v>104.93</v>
      </c>
      <c r="F16" s="57">
        <v>0</v>
      </c>
      <c r="G16" s="57">
        <v>0</v>
      </c>
      <c r="H16" s="57">
        <v>104.93</v>
      </c>
      <c r="I16" s="57">
        <v>0</v>
      </c>
      <c r="J16" s="57">
        <v>8.3943999999999992</v>
      </c>
      <c r="K16" s="57">
        <v>0</v>
      </c>
      <c r="L16" s="57">
        <v>8.3943999999999992</v>
      </c>
      <c r="M16" s="829">
        <v>104.93</v>
      </c>
      <c r="N16" s="681">
        <v>0</v>
      </c>
      <c r="O16" s="681">
        <v>0</v>
      </c>
      <c r="P16" s="684"/>
    </row>
    <row r="17" spans="1:16" x14ac:dyDescent="0.35">
      <c r="A17" s="56"/>
      <c r="B17" s="827" t="s">
        <v>1770</v>
      </c>
      <c r="C17" s="57">
        <v>0</v>
      </c>
      <c r="D17" s="57">
        <v>0</v>
      </c>
      <c r="E17" s="57">
        <v>0</v>
      </c>
      <c r="F17" s="57">
        <v>0</v>
      </c>
      <c r="G17" s="57">
        <v>0</v>
      </c>
      <c r="H17" s="57">
        <v>0</v>
      </c>
      <c r="I17" s="57">
        <v>0</v>
      </c>
      <c r="J17" s="57">
        <v>0</v>
      </c>
      <c r="K17" s="57">
        <v>0</v>
      </c>
      <c r="L17" s="57">
        <v>0</v>
      </c>
      <c r="M17" s="829">
        <v>0</v>
      </c>
      <c r="N17" s="681">
        <v>0</v>
      </c>
      <c r="O17" s="681">
        <v>5.0000000000000001E-3</v>
      </c>
      <c r="P17" s="684"/>
    </row>
    <row r="18" spans="1:16" x14ac:dyDescent="0.35">
      <c r="A18" s="56"/>
      <c r="B18" s="827" t="s">
        <v>1771</v>
      </c>
      <c r="C18" s="57">
        <v>32262.5</v>
      </c>
      <c r="D18" s="57">
        <v>0</v>
      </c>
      <c r="E18" s="57">
        <v>9.7899999999999991</v>
      </c>
      <c r="F18" s="57">
        <v>0</v>
      </c>
      <c r="G18" s="57">
        <v>0</v>
      </c>
      <c r="H18" s="57">
        <v>32272.29</v>
      </c>
      <c r="I18" s="57">
        <v>903.22080000000005</v>
      </c>
      <c r="J18" s="57">
        <v>0.78320000000000001</v>
      </c>
      <c r="K18" s="57">
        <v>0</v>
      </c>
      <c r="L18" s="57">
        <v>904.00400000000002</v>
      </c>
      <c r="M18" s="830">
        <v>11300.05</v>
      </c>
      <c r="N18" s="681">
        <v>5.0000000000000004E-6</v>
      </c>
      <c r="O18" s="681">
        <v>0</v>
      </c>
      <c r="P18" s="684"/>
    </row>
    <row r="19" spans="1:16" x14ac:dyDescent="0.35">
      <c r="A19" s="56"/>
      <c r="B19" s="827" t="s">
        <v>1772</v>
      </c>
      <c r="C19" s="57">
        <v>0</v>
      </c>
      <c r="D19" s="57">
        <v>0</v>
      </c>
      <c r="E19" s="57">
        <v>960.96</v>
      </c>
      <c r="F19" s="57">
        <v>0</v>
      </c>
      <c r="G19" s="57">
        <v>0</v>
      </c>
      <c r="H19" s="57">
        <v>960.96</v>
      </c>
      <c r="I19" s="57">
        <v>0</v>
      </c>
      <c r="J19" s="57">
        <v>76.876800000000003</v>
      </c>
      <c r="K19" s="57">
        <v>0</v>
      </c>
      <c r="L19" s="57">
        <v>76.876800000000003</v>
      </c>
      <c r="M19" s="829">
        <v>960.96</v>
      </c>
      <c r="N19" s="681">
        <v>0</v>
      </c>
      <c r="O19" s="681">
        <v>0</v>
      </c>
      <c r="P19" s="684"/>
    </row>
    <row r="20" spans="1:16" x14ac:dyDescent="0.35">
      <c r="A20" s="56"/>
      <c r="B20" s="827" t="s">
        <v>1773</v>
      </c>
      <c r="C20" s="57">
        <v>0</v>
      </c>
      <c r="D20" s="57">
        <v>0</v>
      </c>
      <c r="E20" s="57">
        <v>0</v>
      </c>
      <c r="F20" s="57">
        <v>0</v>
      </c>
      <c r="G20" s="57">
        <v>0</v>
      </c>
      <c r="H20" s="57">
        <v>0</v>
      </c>
      <c r="I20" s="57">
        <v>0</v>
      </c>
      <c r="J20" s="57">
        <v>0</v>
      </c>
      <c r="K20" s="57">
        <v>0</v>
      </c>
      <c r="L20" s="57">
        <v>0</v>
      </c>
      <c r="M20" s="829">
        <v>0</v>
      </c>
      <c r="N20" s="681">
        <v>0</v>
      </c>
      <c r="O20" s="681">
        <v>0</v>
      </c>
      <c r="P20" s="684"/>
    </row>
    <row r="21" spans="1:16" x14ac:dyDescent="0.35">
      <c r="A21" s="56"/>
      <c r="B21" s="827" t="s">
        <v>1775</v>
      </c>
      <c r="C21" s="57">
        <v>204352.83</v>
      </c>
      <c r="D21" s="57">
        <v>0</v>
      </c>
      <c r="E21" s="57">
        <v>0</v>
      </c>
      <c r="F21" s="57">
        <v>0</v>
      </c>
      <c r="G21" s="57">
        <v>0</v>
      </c>
      <c r="H21" s="57">
        <v>204352.83</v>
      </c>
      <c r="I21" s="57">
        <v>8112.2824000000001</v>
      </c>
      <c r="J21" s="57">
        <v>0</v>
      </c>
      <c r="K21" s="57">
        <v>0</v>
      </c>
      <c r="L21" s="57">
        <v>8112.2824000000001</v>
      </c>
      <c r="M21" s="829">
        <v>101403.53</v>
      </c>
      <c r="N21" s="681">
        <v>4.8999999999999998E-5</v>
      </c>
      <c r="O21" s="681">
        <v>0</v>
      </c>
      <c r="P21" s="684"/>
    </row>
    <row r="22" spans="1:16" x14ac:dyDescent="0.35">
      <c r="A22" s="56"/>
      <c r="B22" s="827" t="s">
        <v>1774</v>
      </c>
      <c r="C22" s="57">
        <v>271046.09999999998</v>
      </c>
      <c r="D22" s="57">
        <v>0</v>
      </c>
      <c r="E22" s="57">
        <v>0</v>
      </c>
      <c r="F22" s="57">
        <v>0</v>
      </c>
      <c r="G22" s="57">
        <v>0</v>
      </c>
      <c r="H22" s="57">
        <v>271046.09999999998</v>
      </c>
      <c r="I22" s="57">
        <v>7746.1736000000001</v>
      </c>
      <c r="J22" s="57">
        <v>0</v>
      </c>
      <c r="K22" s="57">
        <v>0</v>
      </c>
      <c r="L22" s="57">
        <v>7746.1736000000001</v>
      </c>
      <c r="M22" s="829">
        <v>96827.17</v>
      </c>
      <c r="N22" s="681">
        <v>4.6E-5</v>
      </c>
      <c r="O22" s="681">
        <v>0.01</v>
      </c>
      <c r="P22" s="684"/>
    </row>
    <row r="23" spans="1:16" x14ac:dyDescent="0.35">
      <c r="A23" s="56"/>
      <c r="B23" s="827" t="s">
        <v>1776</v>
      </c>
      <c r="C23" s="57">
        <v>48294.61</v>
      </c>
      <c r="D23" s="57">
        <v>0</v>
      </c>
      <c r="E23" s="57">
        <v>767.73</v>
      </c>
      <c r="F23" s="57">
        <v>0</v>
      </c>
      <c r="G23" s="57">
        <v>0</v>
      </c>
      <c r="H23" s="57">
        <v>49062.340000000004</v>
      </c>
      <c r="I23" s="57">
        <v>1352.2184</v>
      </c>
      <c r="J23" s="57">
        <v>61.418399999999998</v>
      </c>
      <c r="K23" s="57">
        <v>0</v>
      </c>
      <c r="L23" s="57">
        <v>1413.6368</v>
      </c>
      <c r="M23" s="829">
        <v>17670.46</v>
      </c>
      <c r="N23" s="681">
        <v>7.9999999999999996E-6</v>
      </c>
      <c r="O23" s="681">
        <v>0.01</v>
      </c>
      <c r="P23" s="684"/>
    </row>
    <row r="24" spans="1:16" x14ac:dyDescent="0.35">
      <c r="A24" s="56"/>
      <c r="B24" s="827" t="s">
        <v>1777</v>
      </c>
      <c r="C24" s="57">
        <v>0</v>
      </c>
      <c r="D24" s="57">
        <v>0</v>
      </c>
      <c r="E24" s="57">
        <v>0</v>
      </c>
      <c r="F24" s="57">
        <v>0</v>
      </c>
      <c r="G24" s="57">
        <v>0</v>
      </c>
      <c r="H24" s="57">
        <v>0</v>
      </c>
      <c r="I24" s="57">
        <v>0</v>
      </c>
      <c r="J24" s="57">
        <v>0</v>
      </c>
      <c r="K24" s="57">
        <v>0</v>
      </c>
      <c r="L24" s="57">
        <v>0</v>
      </c>
      <c r="M24" s="829">
        <v>0</v>
      </c>
      <c r="N24" s="681">
        <v>0</v>
      </c>
      <c r="O24" s="681">
        <v>0</v>
      </c>
      <c r="P24" s="684"/>
    </row>
    <row r="25" spans="1:16" x14ac:dyDescent="0.35">
      <c r="A25" s="56"/>
      <c r="B25" s="827" t="s">
        <v>1778</v>
      </c>
      <c r="C25" s="57">
        <v>3721320379.1799998</v>
      </c>
      <c r="D25" s="57">
        <v>0</v>
      </c>
      <c r="E25" s="57">
        <v>675055.7</v>
      </c>
      <c r="F25" s="57">
        <v>0</v>
      </c>
      <c r="G25" s="57">
        <v>0</v>
      </c>
      <c r="H25" s="57">
        <v>3721995434.8799996</v>
      </c>
      <c r="I25" s="57">
        <v>164732893.43279999</v>
      </c>
      <c r="J25" s="57">
        <v>54004.455999999998</v>
      </c>
      <c r="K25" s="57">
        <v>0</v>
      </c>
      <c r="L25" s="57">
        <v>164786897.8888</v>
      </c>
      <c r="M25" s="830">
        <v>2059836223.6099999</v>
      </c>
      <c r="N25" s="681">
        <v>0.98666600000000004</v>
      </c>
      <c r="O25" s="681">
        <v>0</v>
      </c>
      <c r="P25" s="684"/>
    </row>
    <row r="26" spans="1:16" x14ac:dyDescent="0.35">
      <c r="A26" s="56"/>
      <c r="B26" s="827" t="s">
        <v>1779</v>
      </c>
      <c r="C26" s="57">
        <v>4242082.18</v>
      </c>
      <c r="D26" s="57">
        <v>0</v>
      </c>
      <c r="E26" s="57">
        <v>774.04</v>
      </c>
      <c r="F26" s="57">
        <v>0</v>
      </c>
      <c r="G26" s="57">
        <v>0</v>
      </c>
      <c r="H26" s="57">
        <v>4242856.22</v>
      </c>
      <c r="I26" s="57">
        <v>141805.81839999999</v>
      </c>
      <c r="J26" s="57">
        <v>61.923200000000001</v>
      </c>
      <c r="K26" s="57">
        <v>0</v>
      </c>
      <c r="L26" s="57">
        <v>141867.74159999998</v>
      </c>
      <c r="M26" s="829">
        <v>1773346.77</v>
      </c>
      <c r="N26" s="681">
        <v>8.4900000000000004E-4</v>
      </c>
      <c r="O26" s="681">
        <v>0</v>
      </c>
    </row>
    <row r="27" spans="1:16" x14ac:dyDescent="0.35">
      <c r="A27" s="56"/>
      <c r="B27" s="827" t="s">
        <v>1780</v>
      </c>
      <c r="C27" s="57">
        <v>3112594.22</v>
      </c>
      <c r="D27" s="57">
        <v>0</v>
      </c>
      <c r="E27" s="57">
        <v>2039.96</v>
      </c>
      <c r="F27" s="57">
        <v>0</v>
      </c>
      <c r="G27" s="57">
        <v>0</v>
      </c>
      <c r="H27" s="57">
        <v>3114634.18</v>
      </c>
      <c r="I27" s="57">
        <v>178.66560000000001</v>
      </c>
      <c r="J27" s="57">
        <v>163.1968</v>
      </c>
      <c r="K27" s="57">
        <v>0</v>
      </c>
      <c r="L27" s="57">
        <v>341.86239999999998</v>
      </c>
      <c r="M27" s="829">
        <v>4273.28</v>
      </c>
      <c r="N27" s="681">
        <v>1.9999999999999999E-6</v>
      </c>
      <c r="O27" s="681">
        <v>0</v>
      </c>
      <c r="P27" s="684"/>
    </row>
    <row r="28" spans="1:16" x14ac:dyDescent="0.35">
      <c r="A28" s="56"/>
      <c r="B28" s="827" t="s">
        <v>1781</v>
      </c>
      <c r="C28" s="57">
        <v>832236.3</v>
      </c>
      <c r="D28" s="57">
        <v>0</v>
      </c>
      <c r="E28" s="57">
        <v>6776.56</v>
      </c>
      <c r="F28" s="57">
        <v>0</v>
      </c>
      <c r="G28" s="57">
        <v>0</v>
      </c>
      <c r="H28" s="57">
        <v>839012.8600000001</v>
      </c>
      <c r="I28" s="57">
        <v>24017.3488</v>
      </c>
      <c r="J28" s="57">
        <v>542.12480000000005</v>
      </c>
      <c r="K28" s="57">
        <v>0</v>
      </c>
      <c r="L28" s="57">
        <v>24559.473600000001</v>
      </c>
      <c r="M28" s="829">
        <v>306993.42</v>
      </c>
      <c r="N28" s="681">
        <v>1.47E-4</v>
      </c>
      <c r="O28" s="681">
        <v>0</v>
      </c>
    </row>
    <row r="29" spans="1:16" x14ac:dyDescent="0.35">
      <c r="A29" s="56"/>
      <c r="B29" s="827" t="s">
        <v>1782</v>
      </c>
      <c r="C29" s="57">
        <v>5000</v>
      </c>
      <c r="D29" s="57">
        <v>0</v>
      </c>
      <c r="E29" s="57">
        <v>0</v>
      </c>
      <c r="F29" s="57">
        <v>0</v>
      </c>
      <c r="G29" s="57">
        <v>0</v>
      </c>
      <c r="H29" s="57">
        <v>5000</v>
      </c>
      <c r="I29" s="57">
        <v>0</v>
      </c>
      <c r="J29" s="57">
        <v>0</v>
      </c>
      <c r="K29" s="57">
        <v>0</v>
      </c>
      <c r="L29" s="57">
        <v>0</v>
      </c>
      <c r="M29" s="829">
        <v>0</v>
      </c>
      <c r="N29" s="681">
        <v>0</v>
      </c>
      <c r="O29" s="681">
        <v>0</v>
      </c>
    </row>
    <row r="30" spans="1:16" x14ac:dyDescent="0.35">
      <c r="A30" s="56"/>
      <c r="B30" s="827" t="s">
        <v>1783</v>
      </c>
      <c r="C30" s="57">
        <v>0</v>
      </c>
      <c r="D30" s="57">
        <v>0</v>
      </c>
      <c r="E30" s="57">
        <v>83.77</v>
      </c>
      <c r="F30" s="57">
        <v>0</v>
      </c>
      <c r="G30" s="57">
        <v>0</v>
      </c>
      <c r="H30" s="57">
        <v>83.77</v>
      </c>
      <c r="I30" s="57">
        <v>0</v>
      </c>
      <c r="J30" s="57">
        <v>6.7016</v>
      </c>
      <c r="K30" s="57">
        <v>0</v>
      </c>
      <c r="L30" s="57">
        <v>6.7016</v>
      </c>
      <c r="M30" s="829">
        <v>83.77</v>
      </c>
      <c r="N30" s="681">
        <v>0</v>
      </c>
      <c r="O30" s="681">
        <v>0</v>
      </c>
    </row>
    <row r="31" spans="1:16" x14ac:dyDescent="0.35">
      <c r="A31" s="56"/>
      <c r="B31" s="827" t="s">
        <v>1784</v>
      </c>
      <c r="C31" s="57">
        <v>0</v>
      </c>
      <c r="D31" s="57">
        <v>0</v>
      </c>
      <c r="E31" s="57">
        <v>0</v>
      </c>
      <c r="F31" s="57">
        <v>0</v>
      </c>
      <c r="G31" s="57">
        <v>0</v>
      </c>
      <c r="H31" s="57">
        <v>0</v>
      </c>
      <c r="I31" s="57">
        <v>0</v>
      </c>
      <c r="J31" s="57">
        <v>0</v>
      </c>
      <c r="K31" s="57">
        <v>0</v>
      </c>
      <c r="L31" s="57">
        <v>0</v>
      </c>
      <c r="M31" s="829">
        <v>0</v>
      </c>
      <c r="N31" s="681">
        <v>0</v>
      </c>
      <c r="O31" s="681">
        <v>0</v>
      </c>
    </row>
    <row r="32" spans="1:16" x14ac:dyDescent="0.35">
      <c r="A32" s="56"/>
      <c r="B32" s="827" t="s">
        <v>1785</v>
      </c>
      <c r="C32" s="57">
        <v>0</v>
      </c>
      <c r="D32" s="57">
        <v>0</v>
      </c>
      <c r="E32" s="57">
        <v>0</v>
      </c>
      <c r="F32" s="57">
        <v>0</v>
      </c>
      <c r="G32" s="57">
        <v>0</v>
      </c>
      <c r="H32" s="57">
        <v>0</v>
      </c>
      <c r="I32" s="57">
        <v>0</v>
      </c>
      <c r="J32" s="57">
        <v>0</v>
      </c>
      <c r="K32" s="57">
        <v>0</v>
      </c>
      <c r="L32" s="57">
        <v>0</v>
      </c>
      <c r="M32" s="829">
        <v>0</v>
      </c>
      <c r="N32" s="681">
        <v>0</v>
      </c>
      <c r="O32" s="681">
        <v>0.02</v>
      </c>
    </row>
    <row r="33" spans="1:15" x14ac:dyDescent="0.35">
      <c r="A33" s="56"/>
      <c r="B33" s="827" t="s">
        <v>1786</v>
      </c>
      <c r="C33" s="57">
        <v>200967.47</v>
      </c>
      <c r="D33" s="57">
        <v>0</v>
      </c>
      <c r="E33" s="57">
        <v>4426.3999999999996</v>
      </c>
      <c r="F33" s="57">
        <v>0</v>
      </c>
      <c r="G33" s="57">
        <v>0</v>
      </c>
      <c r="H33" s="57">
        <v>205393.87</v>
      </c>
      <c r="I33" s="57">
        <v>13676.503199999999</v>
      </c>
      <c r="J33" s="57">
        <v>354.11200000000002</v>
      </c>
      <c r="K33" s="57">
        <v>0</v>
      </c>
      <c r="L33" s="57">
        <v>14030.615199999998</v>
      </c>
      <c r="M33" s="829">
        <v>175382.69</v>
      </c>
      <c r="N33" s="681">
        <v>8.3999999999999995E-5</v>
      </c>
      <c r="O33" s="681">
        <v>0</v>
      </c>
    </row>
    <row r="34" spans="1:15" x14ac:dyDescent="0.35">
      <c r="A34" s="56"/>
      <c r="B34" s="827" t="s">
        <v>1787</v>
      </c>
      <c r="C34" s="57">
        <v>0</v>
      </c>
      <c r="D34" s="57">
        <v>0</v>
      </c>
      <c r="E34" s="57">
        <v>0</v>
      </c>
      <c r="F34" s="57">
        <v>0</v>
      </c>
      <c r="G34" s="57">
        <v>0</v>
      </c>
      <c r="H34" s="57">
        <v>0</v>
      </c>
      <c r="I34" s="57">
        <v>0</v>
      </c>
      <c r="J34" s="57">
        <v>0</v>
      </c>
      <c r="K34" s="57">
        <v>0</v>
      </c>
      <c r="L34" s="57">
        <v>0</v>
      </c>
      <c r="M34" s="829">
        <v>0</v>
      </c>
      <c r="N34" s="681">
        <v>0</v>
      </c>
      <c r="O34" s="681">
        <v>0</v>
      </c>
    </row>
    <row r="35" spans="1:15" x14ac:dyDescent="0.35">
      <c r="A35" s="56"/>
      <c r="B35" s="827" t="s">
        <v>1788</v>
      </c>
      <c r="C35" s="57">
        <v>0</v>
      </c>
      <c r="D35" s="57">
        <v>0</v>
      </c>
      <c r="E35" s="57">
        <v>0</v>
      </c>
      <c r="F35" s="57">
        <v>0</v>
      </c>
      <c r="G35" s="57">
        <v>0</v>
      </c>
      <c r="H35" s="57">
        <v>0</v>
      </c>
      <c r="I35" s="57">
        <v>0</v>
      </c>
      <c r="J35" s="57">
        <v>0</v>
      </c>
      <c r="K35" s="57">
        <v>0</v>
      </c>
      <c r="L35" s="57">
        <v>0</v>
      </c>
      <c r="M35" s="829">
        <v>0</v>
      </c>
      <c r="N35" s="681">
        <v>0</v>
      </c>
      <c r="O35" s="681">
        <v>0</v>
      </c>
    </row>
    <row r="36" spans="1:15" x14ac:dyDescent="0.35">
      <c r="A36" s="56"/>
      <c r="B36" s="827" t="s">
        <v>1789</v>
      </c>
      <c r="C36" s="57">
        <v>0</v>
      </c>
      <c r="D36" s="57">
        <v>0</v>
      </c>
      <c r="E36" s="57">
        <v>0</v>
      </c>
      <c r="F36" s="57">
        <v>0</v>
      </c>
      <c r="G36" s="57">
        <v>0</v>
      </c>
      <c r="H36" s="57">
        <v>0</v>
      </c>
      <c r="I36" s="57">
        <v>0</v>
      </c>
      <c r="J36" s="57">
        <v>0</v>
      </c>
      <c r="K36" s="57">
        <v>0</v>
      </c>
      <c r="L36" s="57">
        <v>0</v>
      </c>
      <c r="M36" s="829">
        <v>0</v>
      </c>
      <c r="N36" s="681">
        <v>0</v>
      </c>
      <c r="O36" s="681">
        <v>0</v>
      </c>
    </row>
    <row r="37" spans="1:15" x14ac:dyDescent="0.35">
      <c r="A37" s="56"/>
      <c r="B37" s="827" t="s">
        <v>1790</v>
      </c>
      <c r="C37" s="57">
        <v>10000</v>
      </c>
      <c r="D37" s="57">
        <v>0</v>
      </c>
      <c r="E37" s="57">
        <v>0</v>
      </c>
      <c r="F37" s="57">
        <v>0</v>
      </c>
      <c r="G37" s="57">
        <v>0</v>
      </c>
      <c r="H37" s="57">
        <v>10000</v>
      </c>
      <c r="I37" s="57">
        <v>0</v>
      </c>
      <c r="J37" s="57">
        <v>0</v>
      </c>
      <c r="K37" s="57">
        <v>0</v>
      </c>
      <c r="L37" s="57">
        <v>0</v>
      </c>
      <c r="M37" s="829">
        <v>0</v>
      </c>
      <c r="N37" s="681">
        <v>0</v>
      </c>
      <c r="O37" s="681">
        <v>0</v>
      </c>
    </row>
    <row r="38" spans="1:15" x14ac:dyDescent="0.35">
      <c r="A38" s="56"/>
      <c r="B38" s="827" t="s">
        <v>1791</v>
      </c>
      <c r="C38" s="57">
        <v>8377502.9299999997</v>
      </c>
      <c r="D38" s="57">
        <v>0</v>
      </c>
      <c r="E38" s="57">
        <v>12752.14</v>
      </c>
      <c r="F38" s="57">
        <v>0</v>
      </c>
      <c r="G38" s="57">
        <v>0</v>
      </c>
      <c r="H38" s="57">
        <v>8390255.0700000003</v>
      </c>
      <c r="I38" s="57">
        <v>437576.95199999999</v>
      </c>
      <c r="J38" s="57">
        <v>1020.1712</v>
      </c>
      <c r="K38" s="57">
        <v>0</v>
      </c>
      <c r="L38" s="57">
        <v>438597.12319999997</v>
      </c>
      <c r="M38" s="829">
        <v>5482464.04</v>
      </c>
      <c r="N38" s="681">
        <v>2.6259999999999999E-3</v>
      </c>
      <c r="O38" s="681">
        <v>0</v>
      </c>
    </row>
    <row r="39" spans="1:15" x14ac:dyDescent="0.35">
      <c r="A39" s="56"/>
      <c r="B39" s="827" t="s">
        <v>1792</v>
      </c>
      <c r="C39" s="57">
        <v>2789867.18</v>
      </c>
      <c r="D39" s="57">
        <v>0</v>
      </c>
      <c r="E39" s="57">
        <v>8832.82</v>
      </c>
      <c r="F39" s="57">
        <v>0</v>
      </c>
      <c r="G39" s="57">
        <v>0</v>
      </c>
      <c r="H39" s="57">
        <v>2798700</v>
      </c>
      <c r="I39" s="57">
        <v>180806.27600000001</v>
      </c>
      <c r="J39" s="57">
        <v>706.62559999999996</v>
      </c>
      <c r="K39" s="57">
        <v>0</v>
      </c>
      <c r="L39" s="57">
        <v>181512.90160000001</v>
      </c>
      <c r="M39" s="829">
        <v>2268911.27</v>
      </c>
      <c r="N39" s="681">
        <v>1.0870000000000001E-3</v>
      </c>
      <c r="O39" s="681">
        <v>0</v>
      </c>
    </row>
    <row r="40" spans="1:15" x14ac:dyDescent="0.35">
      <c r="A40" s="56"/>
      <c r="B40" s="827" t="s">
        <v>1793</v>
      </c>
      <c r="C40" s="57">
        <v>4218419.88</v>
      </c>
      <c r="D40" s="57">
        <v>0</v>
      </c>
      <c r="E40" s="57">
        <v>1067.8399999999999</v>
      </c>
      <c r="F40" s="57">
        <v>0</v>
      </c>
      <c r="G40" s="57">
        <v>0</v>
      </c>
      <c r="H40" s="57">
        <v>4219487.72</v>
      </c>
      <c r="I40" s="57">
        <v>337473.59039999999</v>
      </c>
      <c r="J40" s="57">
        <v>85.427199999999999</v>
      </c>
      <c r="K40" s="57">
        <v>0</v>
      </c>
      <c r="L40" s="57">
        <v>337559.01759999996</v>
      </c>
      <c r="M40" s="829">
        <v>4219487.72</v>
      </c>
      <c r="N40" s="681">
        <v>2.0209999999999998E-3</v>
      </c>
      <c r="O40" s="681">
        <v>5.0000000000000001E-3</v>
      </c>
    </row>
    <row r="41" spans="1:15" x14ac:dyDescent="0.35">
      <c r="A41" s="56"/>
      <c r="B41" s="827" t="s">
        <v>1794</v>
      </c>
      <c r="C41" s="57">
        <v>0</v>
      </c>
      <c r="D41" s="57">
        <v>0</v>
      </c>
      <c r="E41" s="57">
        <v>0</v>
      </c>
      <c r="F41" s="57">
        <v>0</v>
      </c>
      <c r="G41" s="57">
        <v>0</v>
      </c>
      <c r="H41" s="57">
        <v>0</v>
      </c>
      <c r="I41" s="57">
        <v>0</v>
      </c>
      <c r="J41" s="57">
        <v>0</v>
      </c>
      <c r="K41" s="57">
        <v>0</v>
      </c>
      <c r="L41" s="57">
        <v>0</v>
      </c>
      <c r="M41" s="829">
        <v>0</v>
      </c>
      <c r="N41" s="681">
        <v>0</v>
      </c>
      <c r="O41" s="681">
        <v>0</v>
      </c>
    </row>
    <row r="42" spans="1:15" x14ac:dyDescent="0.35">
      <c r="A42" s="56"/>
      <c r="B42" s="827" t="s">
        <v>1795</v>
      </c>
      <c r="C42" s="57">
        <v>346567.97</v>
      </c>
      <c r="D42" s="57">
        <v>0</v>
      </c>
      <c r="E42" s="57">
        <v>20.399999999999999</v>
      </c>
      <c r="F42" s="57">
        <v>0</v>
      </c>
      <c r="G42" s="57">
        <v>0</v>
      </c>
      <c r="H42" s="57">
        <v>346588.37</v>
      </c>
      <c r="I42" s="57">
        <v>9578.6416000000008</v>
      </c>
      <c r="J42" s="57">
        <v>1.6319999999999999</v>
      </c>
      <c r="K42" s="57">
        <v>0</v>
      </c>
      <c r="L42" s="57">
        <v>9580.2736000000004</v>
      </c>
      <c r="M42" s="829">
        <v>119753.42</v>
      </c>
      <c r="N42" s="681">
        <v>5.7000000000000003E-5</v>
      </c>
      <c r="O42" s="681">
        <v>0</v>
      </c>
    </row>
    <row r="43" spans="1:15" x14ac:dyDescent="0.35">
      <c r="A43" s="56"/>
      <c r="B43" s="827" t="s">
        <v>1796</v>
      </c>
      <c r="C43" s="57">
        <v>9091.6</v>
      </c>
      <c r="D43" s="57">
        <v>0</v>
      </c>
      <c r="E43" s="57">
        <v>0</v>
      </c>
      <c r="F43" s="57">
        <v>0</v>
      </c>
      <c r="G43" s="57">
        <v>0</v>
      </c>
      <c r="H43" s="57">
        <v>9091.6</v>
      </c>
      <c r="I43" s="57">
        <v>512.38</v>
      </c>
      <c r="J43" s="57">
        <v>0</v>
      </c>
      <c r="K43" s="57">
        <v>0</v>
      </c>
      <c r="L43" s="57">
        <v>512.38</v>
      </c>
      <c r="M43" s="829">
        <v>6404.75</v>
      </c>
      <c r="N43" s="681">
        <v>3.0000000000000001E-6</v>
      </c>
      <c r="O43" s="681">
        <v>0</v>
      </c>
    </row>
    <row r="44" spans="1:15" x14ac:dyDescent="0.35">
      <c r="A44" s="56"/>
      <c r="B44" s="827" t="s">
        <v>1797</v>
      </c>
      <c r="C44" s="57">
        <v>262735.71999999997</v>
      </c>
      <c r="D44" s="57">
        <v>0</v>
      </c>
      <c r="E44" s="57">
        <v>704.01</v>
      </c>
      <c r="F44" s="57">
        <v>0</v>
      </c>
      <c r="G44" s="57">
        <v>0</v>
      </c>
      <c r="H44" s="57">
        <v>263439.73</v>
      </c>
      <c r="I44" s="57">
        <v>7778.7983999999997</v>
      </c>
      <c r="J44" s="57">
        <v>56.320799999999998</v>
      </c>
      <c r="K44" s="57">
        <v>0</v>
      </c>
      <c r="L44" s="57">
        <v>7835.1192000000001</v>
      </c>
      <c r="M44" s="829">
        <v>97938.99</v>
      </c>
      <c r="N44" s="681">
        <v>4.6999999999999997E-5</v>
      </c>
      <c r="O44" s="681">
        <v>1.4999999999999999E-2</v>
      </c>
    </row>
    <row r="45" spans="1:15" x14ac:dyDescent="0.35">
      <c r="A45" s="56"/>
      <c r="B45" s="827" t="s">
        <v>1798</v>
      </c>
      <c r="C45" s="57">
        <v>0</v>
      </c>
      <c r="D45" s="57">
        <v>0</v>
      </c>
      <c r="E45" s="57">
        <v>0</v>
      </c>
      <c r="F45" s="57">
        <v>0</v>
      </c>
      <c r="G45" s="57">
        <v>0</v>
      </c>
      <c r="H45" s="57">
        <v>0</v>
      </c>
      <c r="I45" s="57">
        <v>0</v>
      </c>
      <c r="J45" s="57">
        <v>0</v>
      </c>
      <c r="K45" s="57">
        <v>0</v>
      </c>
      <c r="L45" s="57">
        <v>0</v>
      </c>
      <c r="M45" s="829">
        <v>0</v>
      </c>
      <c r="N45" s="681">
        <v>0</v>
      </c>
      <c r="O45" s="681">
        <v>0</v>
      </c>
    </row>
    <row r="46" spans="1:15" x14ac:dyDescent="0.35">
      <c r="A46" s="56"/>
      <c r="B46" s="827" t="s">
        <v>1799</v>
      </c>
      <c r="C46" s="57">
        <v>1530.52</v>
      </c>
      <c r="D46" s="57">
        <v>0</v>
      </c>
      <c r="E46" s="57">
        <v>2.42</v>
      </c>
      <c r="F46" s="57">
        <v>0</v>
      </c>
      <c r="G46" s="57">
        <v>0</v>
      </c>
      <c r="H46" s="57">
        <v>1532.94</v>
      </c>
      <c r="I46" s="57">
        <v>1.8295999999999999</v>
      </c>
      <c r="J46" s="57">
        <v>0.19359999999999999</v>
      </c>
      <c r="K46" s="57">
        <v>0</v>
      </c>
      <c r="L46" s="57">
        <v>2.0232000000000001</v>
      </c>
      <c r="M46" s="829">
        <v>25.29</v>
      </c>
      <c r="N46" s="681">
        <v>0</v>
      </c>
      <c r="O46" s="681">
        <v>0</v>
      </c>
    </row>
    <row r="47" spans="1:15" x14ac:dyDescent="0.35">
      <c r="A47" s="56"/>
      <c r="B47" s="827" t="s">
        <v>1800</v>
      </c>
      <c r="C47" s="57">
        <v>60538.85</v>
      </c>
      <c r="D47" s="57">
        <v>0</v>
      </c>
      <c r="E47" s="57">
        <v>0</v>
      </c>
      <c r="F47" s="57">
        <v>0</v>
      </c>
      <c r="G47" s="57">
        <v>0</v>
      </c>
      <c r="H47" s="57">
        <v>60538.85</v>
      </c>
      <c r="I47" s="57">
        <v>1479.1904</v>
      </c>
      <c r="J47" s="57">
        <v>0</v>
      </c>
      <c r="K47" s="57">
        <v>0</v>
      </c>
      <c r="L47" s="57">
        <v>1479.1904</v>
      </c>
      <c r="M47" s="829">
        <v>18489.88</v>
      </c>
      <c r="N47" s="681">
        <v>9.0000000000000002E-6</v>
      </c>
      <c r="O47" s="681">
        <v>0</v>
      </c>
    </row>
    <row r="48" spans="1:15" x14ac:dyDescent="0.35">
      <c r="A48" s="56"/>
      <c r="B48" s="827" t="s">
        <v>1801</v>
      </c>
      <c r="C48" s="57">
        <v>244376.56</v>
      </c>
      <c r="D48" s="57">
        <v>0</v>
      </c>
      <c r="E48" s="57">
        <v>52472.99</v>
      </c>
      <c r="F48" s="57">
        <v>0</v>
      </c>
      <c r="G48" s="57">
        <v>0</v>
      </c>
      <c r="H48" s="57">
        <v>296849.55</v>
      </c>
      <c r="I48" s="57">
        <v>11701.424800000001</v>
      </c>
      <c r="J48" s="57">
        <v>4197.8392000000003</v>
      </c>
      <c r="K48" s="57">
        <v>0</v>
      </c>
      <c r="L48" s="57">
        <v>15899.264000000001</v>
      </c>
      <c r="M48" s="829">
        <v>198740.8</v>
      </c>
      <c r="N48" s="681">
        <v>9.5000000000000005E-5</v>
      </c>
      <c r="O48" s="681">
        <v>0</v>
      </c>
    </row>
    <row r="49" spans="1:15" x14ac:dyDescent="0.35">
      <c r="A49" s="56"/>
      <c r="B49" s="827" t="s">
        <v>1802</v>
      </c>
      <c r="C49" s="57">
        <v>0</v>
      </c>
      <c r="D49" s="57">
        <v>0</v>
      </c>
      <c r="E49" s="57">
        <v>0</v>
      </c>
      <c r="F49" s="57">
        <v>0</v>
      </c>
      <c r="G49" s="57">
        <v>0</v>
      </c>
      <c r="H49" s="57">
        <v>0</v>
      </c>
      <c r="I49" s="57">
        <v>0</v>
      </c>
      <c r="J49" s="57">
        <v>0</v>
      </c>
      <c r="K49" s="57">
        <v>0</v>
      </c>
      <c r="L49" s="57">
        <v>0</v>
      </c>
      <c r="M49" s="829">
        <v>0</v>
      </c>
      <c r="N49" s="681">
        <v>0</v>
      </c>
      <c r="O49" s="681">
        <v>0</v>
      </c>
    </row>
    <row r="50" spans="1:15" x14ac:dyDescent="0.35">
      <c r="A50" s="56"/>
      <c r="B50" s="827" t="s">
        <v>1803</v>
      </c>
      <c r="C50" s="57">
        <v>0</v>
      </c>
      <c r="D50" s="57">
        <v>0</v>
      </c>
      <c r="E50" s="57">
        <v>0</v>
      </c>
      <c r="F50" s="57">
        <v>0</v>
      </c>
      <c r="G50" s="57">
        <v>0</v>
      </c>
      <c r="H50" s="57">
        <v>0</v>
      </c>
      <c r="I50" s="57">
        <v>0</v>
      </c>
      <c r="J50" s="57">
        <v>0</v>
      </c>
      <c r="K50" s="57">
        <v>0</v>
      </c>
      <c r="L50" s="57">
        <v>0</v>
      </c>
      <c r="M50" s="829">
        <v>0</v>
      </c>
      <c r="N50" s="681">
        <v>0</v>
      </c>
      <c r="O50" s="681">
        <v>0</v>
      </c>
    </row>
    <row r="51" spans="1:15" x14ac:dyDescent="0.35">
      <c r="A51" s="56"/>
      <c r="B51" s="827" t="s">
        <v>1804</v>
      </c>
      <c r="C51" s="57">
        <v>1510.23</v>
      </c>
      <c r="D51" s="57">
        <v>0</v>
      </c>
      <c r="E51" s="57">
        <v>0</v>
      </c>
      <c r="F51" s="57">
        <v>0</v>
      </c>
      <c r="G51" s="57">
        <v>0</v>
      </c>
      <c r="H51" s="57">
        <v>1510.23</v>
      </c>
      <c r="I51" s="57">
        <v>12.972799999999999</v>
      </c>
      <c r="J51" s="57">
        <v>0</v>
      </c>
      <c r="K51" s="57">
        <v>0</v>
      </c>
      <c r="L51" s="57">
        <v>12.972799999999999</v>
      </c>
      <c r="M51" s="829">
        <v>162.16</v>
      </c>
      <c r="N51" s="681">
        <v>0</v>
      </c>
      <c r="O51" s="681">
        <v>0</v>
      </c>
    </row>
    <row r="52" spans="1:15" x14ac:dyDescent="0.35">
      <c r="A52" s="56"/>
      <c r="B52" s="828" t="s">
        <v>1805</v>
      </c>
      <c r="C52" s="57">
        <v>51188.46</v>
      </c>
      <c r="D52" s="57">
        <v>0</v>
      </c>
      <c r="E52" s="57">
        <v>96.39</v>
      </c>
      <c r="F52" s="57">
        <v>0</v>
      </c>
      <c r="G52" s="57">
        <v>0</v>
      </c>
      <c r="H52" s="57">
        <v>51284.85</v>
      </c>
      <c r="I52" s="57">
        <v>1293.8696</v>
      </c>
      <c r="J52" s="57">
        <v>7.7111999999999998</v>
      </c>
      <c r="K52" s="57">
        <v>0</v>
      </c>
      <c r="L52" s="57">
        <v>1301.5808</v>
      </c>
      <c r="M52" s="829">
        <v>16269.76</v>
      </c>
      <c r="N52" s="681">
        <v>7.9999999999999996E-6</v>
      </c>
      <c r="O52" s="681">
        <v>0</v>
      </c>
    </row>
    <row r="53" spans="1:15" x14ac:dyDescent="0.35">
      <c r="A53" s="56"/>
      <c r="B53" s="828" t="s">
        <v>1806</v>
      </c>
      <c r="C53" s="57">
        <v>525835.43000000005</v>
      </c>
      <c r="D53" s="57">
        <v>0</v>
      </c>
      <c r="E53" s="57">
        <v>2323.46</v>
      </c>
      <c r="F53" s="57">
        <v>0</v>
      </c>
      <c r="G53" s="57">
        <v>0</v>
      </c>
      <c r="H53" s="57">
        <v>528158.89</v>
      </c>
      <c r="I53" s="57">
        <v>15122.4992</v>
      </c>
      <c r="J53" s="57">
        <v>185.8768</v>
      </c>
      <c r="K53" s="57">
        <v>0</v>
      </c>
      <c r="L53" s="57">
        <v>15308.376</v>
      </c>
      <c r="M53" s="829">
        <v>191354.7</v>
      </c>
      <c r="N53" s="681">
        <v>9.2E-5</v>
      </c>
      <c r="O53" s="681">
        <v>0.01</v>
      </c>
    </row>
    <row r="54" spans="1:15" x14ac:dyDescent="0.35">
      <c r="A54" s="56"/>
      <c r="B54" s="828" t="s">
        <v>1807</v>
      </c>
      <c r="C54" s="57">
        <v>958435.05</v>
      </c>
      <c r="D54" s="57">
        <v>0</v>
      </c>
      <c r="E54" s="57">
        <v>396</v>
      </c>
      <c r="F54" s="57">
        <v>0</v>
      </c>
      <c r="G54" s="57">
        <v>0</v>
      </c>
      <c r="H54" s="57">
        <v>958831.05</v>
      </c>
      <c r="I54" s="57">
        <v>36002.369599999998</v>
      </c>
      <c r="J54" s="57">
        <v>31.68</v>
      </c>
      <c r="K54" s="57">
        <v>0</v>
      </c>
      <c r="L54" s="57">
        <v>36034.049599999998</v>
      </c>
      <c r="M54" s="829">
        <v>450425.62</v>
      </c>
      <c r="N54" s="681">
        <v>2.1599999999999999E-4</v>
      </c>
      <c r="O54" s="681">
        <v>0</v>
      </c>
    </row>
    <row r="55" spans="1:15" x14ac:dyDescent="0.35">
      <c r="A55" s="56"/>
      <c r="B55" s="828" t="s">
        <v>1808</v>
      </c>
      <c r="C55" s="57">
        <v>0</v>
      </c>
      <c r="D55" s="57">
        <v>0</v>
      </c>
      <c r="E55" s="57">
        <v>124.63</v>
      </c>
      <c r="F55" s="57">
        <v>0</v>
      </c>
      <c r="G55" s="57">
        <v>0</v>
      </c>
      <c r="H55" s="57">
        <v>124.63</v>
      </c>
      <c r="I55" s="57">
        <v>0</v>
      </c>
      <c r="J55" s="57">
        <v>9.9703999999999997</v>
      </c>
      <c r="K55" s="57">
        <v>0</v>
      </c>
      <c r="L55" s="57">
        <v>9.9703999999999997</v>
      </c>
      <c r="M55" s="829">
        <v>124.63</v>
      </c>
      <c r="N55" s="681">
        <v>0</v>
      </c>
      <c r="O55" s="681">
        <v>0</v>
      </c>
    </row>
    <row r="56" spans="1:15" x14ac:dyDescent="0.35">
      <c r="A56" s="56"/>
      <c r="B56" s="828" t="s">
        <v>1809</v>
      </c>
      <c r="C56" s="57">
        <v>10149.94</v>
      </c>
      <c r="D56" s="57">
        <v>0</v>
      </c>
      <c r="E56" s="57">
        <v>0</v>
      </c>
      <c r="F56" s="57">
        <v>0</v>
      </c>
      <c r="G56" s="57">
        <v>0</v>
      </c>
      <c r="H56" s="57">
        <v>10149.94</v>
      </c>
      <c r="I56" s="57">
        <v>511.56079999999997</v>
      </c>
      <c r="J56" s="57">
        <v>0</v>
      </c>
      <c r="K56" s="57">
        <v>0</v>
      </c>
      <c r="L56" s="57">
        <v>511.56079999999997</v>
      </c>
      <c r="M56" s="829">
        <v>6394.51</v>
      </c>
      <c r="N56" s="681">
        <v>3.0000000000000001E-6</v>
      </c>
      <c r="O56" s="681">
        <v>0</v>
      </c>
    </row>
    <row r="57" spans="1:15" x14ac:dyDescent="0.35">
      <c r="A57" s="56"/>
      <c r="B57" s="828" t="s">
        <v>1810</v>
      </c>
      <c r="C57" s="57">
        <v>12544.8</v>
      </c>
      <c r="D57" s="57">
        <v>0</v>
      </c>
      <c r="E57" s="57">
        <v>0</v>
      </c>
      <c r="F57" s="57">
        <v>0</v>
      </c>
      <c r="G57" s="57">
        <v>0</v>
      </c>
      <c r="H57" s="57">
        <v>12544.8</v>
      </c>
      <c r="I57" s="57">
        <v>452.68799999999999</v>
      </c>
      <c r="J57" s="57">
        <v>0</v>
      </c>
      <c r="K57" s="57">
        <v>0</v>
      </c>
      <c r="L57" s="57">
        <v>452.68799999999999</v>
      </c>
      <c r="M57" s="829">
        <v>5658.6</v>
      </c>
      <c r="N57" s="681">
        <v>3.0000000000000001E-6</v>
      </c>
      <c r="O57" s="681">
        <v>0</v>
      </c>
    </row>
    <row r="58" spans="1:15" x14ac:dyDescent="0.35">
      <c r="A58" s="56"/>
      <c r="B58" s="828" t="s">
        <v>1811</v>
      </c>
      <c r="C58" s="57">
        <v>2226104.85</v>
      </c>
      <c r="D58" s="57">
        <v>0</v>
      </c>
      <c r="E58" s="57">
        <v>0</v>
      </c>
      <c r="F58" s="57">
        <v>0</v>
      </c>
      <c r="G58" s="57">
        <v>0</v>
      </c>
      <c r="H58" s="57">
        <v>2226104.85</v>
      </c>
      <c r="I58" s="57">
        <v>174283.7752</v>
      </c>
      <c r="J58" s="57">
        <v>0</v>
      </c>
      <c r="K58" s="57">
        <v>0</v>
      </c>
      <c r="L58" s="57">
        <v>174283.7752</v>
      </c>
      <c r="M58" s="829">
        <v>2178547.19</v>
      </c>
      <c r="N58" s="681">
        <v>1.044E-3</v>
      </c>
      <c r="O58" s="681">
        <v>0</v>
      </c>
    </row>
    <row r="59" spans="1:15" x14ac:dyDescent="0.35">
      <c r="A59" s="56"/>
      <c r="B59" s="828" t="s">
        <v>1812</v>
      </c>
      <c r="C59" s="57">
        <v>6466392.5199999996</v>
      </c>
      <c r="D59" s="57">
        <v>0</v>
      </c>
      <c r="E59" s="57">
        <v>3882.86</v>
      </c>
      <c r="F59" s="57">
        <v>0</v>
      </c>
      <c r="G59" s="57">
        <v>0</v>
      </c>
      <c r="H59" s="57">
        <v>6470275.3799999999</v>
      </c>
      <c r="I59" s="57">
        <v>456094.44880000001</v>
      </c>
      <c r="J59" s="57">
        <v>310.62880000000001</v>
      </c>
      <c r="K59" s="57">
        <v>0</v>
      </c>
      <c r="L59" s="57">
        <v>456405.07760000002</v>
      </c>
      <c r="M59" s="829">
        <v>5705063.4699999997</v>
      </c>
      <c r="N59" s="681">
        <v>2.7330000000000002E-3</v>
      </c>
      <c r="O59" s="681">
        <v>0</v>
      </c>
    </row>
    <row r="60" spans="1:15" x14ac:dyDescent="0.35">
      <c r="A60" s="56"/>
      <c r="B60" s="828" t="s">
        <v>1813</v>
      </c>
      <c r="C60" s="57">
        <v>4306446.58</v>
      </c>
      <c r="D60" s="57">
        <v>0</v>
      </c>
      <c r="E60" s="57">
        <v>29660.49</v>
      </c>
      <c r="F60" s="57">
        <v>0</v>
      </c>
      <c r="G60" s="57">
        <v>0</v>
      </c>
      <c r="H60" s="57">
        <v>4336107.07</v>
      </c>
      <c r="I60" s="57">
        <v>308870.2072</v>
      </c>
      <c r="J60" s="57">
        <v>2372.8391999999999</v>
      </c>
      <c r="K60" s="57">
        <v>0</v>
      </c>
      <c r="L60" s="57">
        <v>311243.04639999999</v>
      </c>
      <c r="M60" s="830">
        <v>3890538.08</v>
      </c>
      <c r="N60" s="681">
        <v>1.864E-3</v>
      </c>
      <c r="O60" s="681">
        <v>0</v>
      </c>
    </row>
    <row r="61" spans="1:15" x14ac:dyDescent="0.35">
      <c r="A61" s="56"/>
      <c r="B61" s="828" t="s">
        <v>1814</v>
      </c>
      <c r="C61" s="57">
        <v>0</v>
      </c>
      <c r="D61" s="57">
        <v>0</v>
      </c>
      <c r="E61" s="57">
        <v>0</v>
      </c>
      <c r="F61" s="57">
        <v>0</v>
      </c>
      <c r="G61" s="57">
        <v>0</v>
      </c>
      <c r="H61" s="57">
        <v>0</v>
      </c>
      <c r="I61" s="57">
        <v>0</v>
      </c>
      <c r="J61" s="57">
        <v>0</v>
      </c>
      <c r="K61" s="57">
        <v>0</v>
      </c>
      <c r="L61" s="57">
        <v>0</v>
      </c>
      <c r="M61" s="829">
        <v>0</v>
      </c>
      <c r="N61" s="681">
        <v>0</v>
      </c>
      <c r="O61" s="681">
        <v>0</v>
      </c>
    </row>
    <row r="62" spans="1:15" x14ac:dyDescent="0.35">
      <c r="A62" s="56"/>
      <c r="B62" s="828" t="s">
        <v>1815</v>
      </c>
      <c r="C62" s="57">
        <v>0</v>
      </c>
      <c r="D62" s="57">
        <v>0</v>
      </c>
      <c r="E62" s="57">
        <v>0.3</v>
      </c>
      <c r="F62" s="57">
        <v>0</v>
      </c>
      <c r="G62" s="57">
        <v>0</v>
      </c>
      <c r="H62" s="57">
        <v>0.3</v>
      </c>
      <c r="I62" s="57">
        <v>0</v>
      </c>
      <c r="J62" s="57">
        <v>2.4E-2</v>
      </c>
      <c r="K62" s="57">
        <v>0</v>
      </c>
      <c r="L62" s="57">
        <v>2.4E-2</v>
      </c>
      <c r="M62" s="829">
        <v>0.3</v>
      </c>
      <c r="N62" s="681">
        <v>0</v>
      </c>
      <c r="O62" s="681">
        <v>0</v>
      </c>
    </row>
    <row r="63" spans="1:15" x14ac:dyDescent="0.35">
      <c r="A63" s="52" t="s">
        <v>181</v>
      </c>
      <c r="B63" s="58" t="s">
        <v>45</v>
      </c>
      <c r="C63" s="57">
        <v>3761488343.7499986</v>
      </c>
      <c r="D63" s="57">
        <v>0</v>
      </c>
      <c r="E63" s="57">
        <v>1087636.5899999999</v>
      </c>
      <c r="F63" s="57">
        <v>0</v>
      </c>
      <c r="G63" s="57">
        <v>0</v>
      </c>
      <c r="H63" s="57">
        <v>3762575980.3399997</v>
      </c>
      <c r="I63" s="57">
        <v>166925433.16879997</v>
      </c>
      <c r="J63" s="57">
        <v>87010.92720000002</v>
      </c>
      <c r="K63" s="57">
        <v>0</v>
      </c>
      <c r="L63" s="57">
        <v>167012444.09599999</v>
      </c>
      <c r="M63" s="57">
        <v>2087655551.2</v>
      </c>
      <c r="N63" s="831">
        <v>0.99999099999999985</v>
      </c>
      <c r="O63" s="59"/>
    </row>
  </sheetData>
  <mergeCells count="8">
    <mergeCell ref="N7:N9"/>
    <mergeCell ref="O7:O9"/>
    <mergeCell ref="C7:D8"/>
    <mergeCell ref="E7:F8"/>
    <mergeCell ref="G7:G9"/>
    <mergeCell ref="H7:H9"/>
    <mergeCell ref="I7:L8"/>
    <mergeCell ref="M7:M9"/>
  </mergeCells>
  <conditionalFormatting sqref="I10:M10 C10:G10 C11:O62 C63:N63">
    <cfRule type="cellIs" dxfId="10" priority="5" stopIfTrue="1" operator="lessThan">
      <formula>0</formula>
    </cfRule>
  </conditionalFormatting>
  <conditionalFormatting sqref="O63">
    <cfRule type="cellIs" dxfId="9" priority="4" stopIfTrue="1" operator="lessThan">
      <formula>0</formula>
    </cfRule>
  </conditionalFormatting>
  <conditionalFormatting sqref="H10">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323F-6D42-4257-89CA-BD7290CB0A6F}">
  <sheetPr codeName="Sheet27"/>
  <dimension ref="B1:D9"/>
  <sheetViews>
    <sheetView topLeftCell="B1" workbookViewId="0">
      <selection activeCell="D8" sqref="D8"/>
    </sheetView>
    <sheetView topLeftCell="B1" workbookViewId="1"/>
  </sheetViews>
  <sheetFormatPr defaultColWidth="9.1796875" defaultRowHeight="14.5" x14ac:dyDescent="0.35"/>
  <cols>
    <col min="1" max="1" width="0" style="1" hidden="1" customWidth="1"/>
    <col min="2" max="2" width="9.1796875" style="1"/>
    <col min="3" max="3" width="55.26953125" style="1" customWidth="1"/>
    <col min="4" max="4" width="22" style="1" customWidth="1"/>
    <col min="5" max="5" width="44" style="1" bestFit="1" customWidth="1"/>
    <col min="6" max="6" width="26.54296875" style="1" customWidth="1"/>
    <col min="7" max="7" width="44" style="1" bestFit="1" customWidth="1"/>
    <col min="8" max="8" width="16.54296875" style="1" customWidth="1"/>
    <col min="9" max="9" width="25.81640625" style="1" bestFit="1" customWidth="1"/>
    <col min="10" max="10" width="14" style="1" customWidth="1"/>
    <col min="11" max="11" width="25.81640625" style="1" bestFit="1" customWidth="1"/>
    <col min="12" max="16384" width="9.1796875" style="1"/>
  </cols>
  <sheetData>
    <row r="1" spans="2:4" ht="18.5" x14ac:dyDescent="0.45">
      <c r="C1" s="44"/>
    </row>
    <row r="3" spans="2:4" ht="18.5" x14ac:dyDescent="0.45">
      <c r="B3" s="44" t="s">
        <v>155</v>
      </c>
    </row>
    <row r="6" spans="2:4" x14ac:dyDescent="0.35">
      <c r="D6" s="60" t="s">
        <v>7</v>
      </c>
    </row>
    <row r="7" spans="2:4" x14ac:dyDescent="0.35">
      <c r="B7" s="61">
        <v>1</v>
      </c>
      <c r="C7" s="62" t="s">
        <v>53</v>
      </c>
      <c r="D7" s="691">
        <v>2320104454.34831</v>
      </c>
    </row>
    <row r="8" spans="2:4" x14ac:dyDescent="0.35">
      <c r="B8" s="61">
        <v>2</v>
      </c>
      <c r="C8" s="62" t="s">
        <v>182</v>
      </c>
      <c r="D8" s="683">
        <v>1.200000082186829E-5</v>
      </c>
    </row>
    <row r="9" spans="2:4" x14ac:dyDescent="0.35">
      <c r="B9" s="61">
        <v>3</v>
      </c>
      <c r="C9" s="62" t="s">
        <v>183</v>
      </c>
      <c r="D9" s="691">
        <v>27841.255358999999</v>
      </c>
    </row>
  </sheetData>
  <conditionalFormatting sqref="D7:D9">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28FC-53AA-4EE1-BC38-AD48F3D18699}">
  <sheetPr codeName="Sheet29">
    <pageSetUpPr fitToPage="1"/>
  </sheetPr>
  <dimension ref="B2:F21"/>
  <sheetViews>
    <sheetView workbookViewId="0">
      <selection activeCell="D14" sqref="D14"/>
    </sheetView>
    <sheetView workbookViewId="1"/>
  </sheetViews>
  <sheetFormatPr defaultColWidth="9.1796875" defaultRowHeight="14.5" x14ac:dyDescent="0.35"/>
  <cols>
    <col min="1" max="2" width="9.1796875" style="1"/>
    <col min="3" max="3" width="63.1796875" style="1" customWidth="1"/>
    <col min="4" max="4" width="17.81640625" style="1" customWidth="1"/>
    <col min="5" max="16384" width="9.1796875" style="1"/>
  </cols>
  <sheetData>
    <row r="2" spans="2:6" ht="18.75" customHeight="1" x14ac:dyDescent="0.45">
      <c r="B2" s="149" t="s">
        <v>478</v>
      </c>
      <c r="C2" s="150"/>
      <c r="D2" s="150"/>
    </row>
    <row r="3" spans="2:6" ht="15" customHeight="1" x14ac:dyDescent="0.35">
      <c r="B3" s="150"/>
      <c r="C3" s="150"/>
      <c r="D3" s="150"/>
    </row>
    <row r="5" spans="2:6" x14ac:dyDescent="0.35">
      <c r="B5" s="28"/>
      <c r="C5" s="28"/>
      <c r="D5" s="151" t="s">
        <v>7</v>
      </c>
    </row>
    <row r="6" spans="2:6" x14ac:dyDescent="0.35">
      <c r="B6" s="28"/>
      <c r="C6" s="28"/>
      <c r="D6" s="76" t="s">
        <v>482</v>
      </c>
    </row>
    <row r="7" spans="2:6" x14ac:dyDescent="0.35">
      <c r="B7" s="152">
        <v>1</v>
      </c>
      <c r="C7" s="21" t="s">
        <v>483</v>
      </c>
      <c r="D7" s="791">
        <v>6262413770.3999996</v>
      </c>
      <c r="E7" s="154"/>
      <c r="F7" s="25"/>
    </row>
    <row r="8" spans="2:6" ht="29" x14ac:dyDescent="0.35">
      <c r="B8" s="20">
        <v>2</v>
      </c>
      <c r="C8" s="21" t="s">
        <v>484</v>
      </c>
      <c r="D8" s="791">
        <v>0</v>
      </c>
      <c r="E8" s="154"/>
      <c r="F8" s="25"/>
    </row>
    <row r="9" spans="2:6" ht="29" x14ac:dyDescent="0.35">
      <c r="B9" s="20">
        <v>3</v>
      </c>
      <c r="C9" s="21" t="s">
        <v>485</v>
      </c>
      <c r="D9" s="692">
        <v>0</v>
      </c>
    </row>
    <row r="10" spans="2:6" ht="29" x14ac:dyDescent="0.35">
      <c r="B10" s="20">
        <v>4</v>
      </c>
      <c r="C10" s="45" t="s">
        <v>486</v>
      </c>
      <c r="D10" s="692">
        <v>0</v>
      </c>
    </row>
    <row r="11" spans="2:6" ht="46.5" customHeight="1" x14ac:dyDescent="0.35">
      <c r="B11" s="20">
        <v>5</v>
      </c>
      <c r="C11" s="6" t="s">
        <v>487</v>
      </c>
      <c r="D11" s="692">
        <v>0</v>
      </c>
    </row>
    <row r="12" spans="2:6" ht="29" x14ac:dyDescent="0.35">
      <c r="B12" s="20">
        <v>6</v>
      </c>
      <c r="C12" s="21" t="s">
        <v>488</v>
      </c>
      <c r="D12" s="692">
        <v>0</v>
      </c>
    </row>
    <row r="13" spans="2:6" x14ac:dyDescent="0.35">
      <c r="B13" s="20">
        <v>7</v>
      </c>
      <c r="C13" s="21" t="s">
        <v>489</v>
      </c>
      <c r="D13" s="692">
        <v>0</v>
      </c>
    </row>
    <row r="14" spans="2:6" x14ac:dyDescent="0.35">
      <c r="B14" s="20">
        <v>8</v>
      </c>
      <c r="C14" s="21" t="s">
        <v>490</v>
      </c>
      <c r="D14" s="692">
        <v>10006745.43</v>
      </c>
    </row>
    <row r="15" spans="2:6" x14ac:dyDescent="0.35">
      <c r="B15" s="20">
        <v>9</v>
      </c>
      <c r="C15" s="21" t="s">
        <v>491</v>
      </c>
      <c r="D15" s="692">
        <v>256831.13</v>
      </c>
    </row>
    <row r="16" spans="2:6" ht="29" x14ac:dyDescent="0.35">
      <c r="B16" s="20">
        <v>10</v>
      </c>
      <c r="C16" s="21" t="s">
        <v>492</v>
      </c>
      <c r="D16" s="692">
        <v>134100839.44500001</v>
      </c>
    </row>
    <row r="17" spans="2:4" ht="29" x14ac:dyDescent="0.35">
      <c r="B17" s="20">
        <v>11</v>
      </c>
      <c r="C17" s="6" t="s">
        <v>493</v>
      </c>
      <c r="D17" s="692">
        <v>0</v>
      </c>
    </row>
    <row r="18" spans="2:4" ht="29" x14ac:dyDescent="0.35">
      <c r="B18" s="20" t="s">
        <v>494</v>
      </c>
      <c r="C18" s="6" t="s">
        <v>495</v>
      </c>
      <c r="D18" s="692">
        <v>0</v>
      </c>
    </row>
    <row r="19" spans="2:4" ht="29" x14ac:dyDescent="0.35">
      <c r="B19" s="20" t="s">
        <v>496</v>
      </c>
      <c r="C19" s="6" t="s">
        <v>497</v>
      </c>
      <c r="D19" s="692">
        <v>0</v>
      </c>
    </row>
    <row r="20" spans="2:4" x14ac:dyDescent="0.35">
      <c r="B20" s="20">
        <v>12</v>
      </c>
      <c r="C20" s="21" t="s">
        <v>498</v>
      </c>
      <c r="D20" s="692">
        <f>D21-SUM(D7:D19)</f>
        <v>-136537197.15999985</v>
      </c>
    </row>
    <row r="21" spans="2:4" x14ac:dyDescent="0.35">
      <c r="B21" s="20">
        <v>13</v>
      </c>
      <c r="C21" s="138" t="s">
        <v>499</v>
      </c>
      <c r="D21" s="692">
        <f>'EU LR2'!D54</f>
        <v>6270240989.2449999</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C0FE-35FE-4C4C-BAC0-58F3A696D68F}">
  <sheetPr codeName="Sheet30">
    <pageSetUpPr fitToPage="1"/>
  </sheetPr>
  <dimension ref="A2:M72"/>
  <sheetViews>
    <sheetView workbookViewId="0">
      <selection activeCell="K7" sqref="K7"/>
    </sheetView>
    <sheetView workbookViewId="1"/>
  </sheetViews>
  <sheetFormatPr defaultColWidth="9.1796875" defaultRowHeight="14.5" x14ac:dyDescent="0.35"/>
  <cols>
    <col min="1" max="1" width="9.1796875" style="1"/>
    <col min="2" max="2" width="8.54296875" style="88" customWidth="1"/>
    <col min="3" max="3" width="71.81640625" style="1" customWidth="1"/>
    <col min="4" max="4" width="17.1796875" style="1" customWidth="1"/>
    <col min="5" max="5" width="17.54296875" style="1" customWidth="1"/>
    <col min="6" max="7" width="11.453125" style="1" bestFit="1" customWidth="1"/>
    <col min="8" max="16384" width="9.1796875" style="1"/>
  </cols>
  <sheetData>
    <row r="2" spans="1:5" ht="18.5" x14ac:dyDescent="0.45">
      <c r="A2" s="158"/>
      <c r="B2" s="149" t="s">
        <v>479</v>
      </c>
    </row>
    <row r="4" spans="1:5" x14ac:dyDescent="0.35">
      <c r="C4" s="159"/>
      <c r="D4" s="931" t="s">
        <v>500</v>
      </c>
      <c r="E4" s="931"/>
    </row>
    <row r="5" spans="1:5" x14ac:dyDescent="0.35">
      <c r="B5" s="932"/>
      <c r="C5" s="933"/>
      <c r="D5" s="143" t="s">
        <v>7</v>
      </c>
      <c r="E5" s="143" t="s">
        <v>8</v>
      </c>
    </row>
    <row r="6" spans="1:5" x14ac:dyDescent="0.35">
      <c r="B6" s="934"/>
      <c r="C6" s="935"/>
      <c r="D6" s="143" t="s">
        <v>1892</v>
      </c>
      <c r="E6" s="143" t="s">
        <v>1890</v>
      </c>
    </row>
    <row r="7" spans="1:5" x14ac:dyDescent="0.35">
      <c r="B7" s="928" t="s">
        <v>501</v>
      </c>
      <c r="C7" s="929"/>
      <c r="D7" s="929"/>
      <c r="E7" s="930"/>
    </row>
    <row r="8" spans="1:5" x14ac:dyDescent="0.35">
      <c r="B8" s="143">
        <v>1</v>
      </c>
      <c r="C8" s="6" t="s">
        <v>502</v>
      </c>
      <c r="D8" s="692">
        <v>6130151913.3599997</v>
      </c>
      <c r="E8" s="692">
        <v>6400851394.75</v>
      </c>
    </row>
    <row r="9" spans="1:5" ht="29" x14ac:dyDescent="0.35">
      <c r="B9" s="79">
        <v>2</v>
      </c>
      <c r="C9" s="6" t="s">
        <v>503</v>
      </c>
      <c r="D9" s="692">
        <v>0</v>
      </c>
      <c r="E9" s="692">
        <v>0</v>
      </c>
    </row>
    <row r="10" spans="1:5" ht="29" x14ac:dyDescent="0.35">
      <c r="B10" s="79">
        <v>3</v>
      </c>
      <c r="C10" s="6" t="s">
        <v>504</v>
      </c>
      <c r="D10" s="692">
        <v>0</v>
      </c>
      <c r="E10" s="692">
        <v>0</v>
      </c>
    </row>
    <row r="11" spans="1:5" ht="29" x14ac:dyDescent="0.35">
      <c r="B11" s="79">
        <v>4</v>
      </c>
      <c r="C11" s="6" t="s">
        <v>505</v>
      </c>
      <c r="D11" s="692">
        <v>0</v>
      </c>
      <c r="E11" s="692">
        <v>0</v>
      </c>
    </row>
    <row r="12" spans="1:5" x14ac:dyDescent="0.35">
      <c r="B12" s="79">
        <v>5</v>
      </c>
      <c r="C12" s="160" t="s">
        <v>506</v>
      </c>
      <c r="D12" s="692">
        <v>0</v>
      </c>
      <c r="E12" s="692">
        <v>0</v>
      </c>
    </row>
    <row r="13" spans="1:5" x14ac:dyDescent="0.35">
      <c r="B13" s="143">
        <v>6</v>
      </c>
      <c r="C13" s="6" t="s">
        <v>507</v>
      </c>
      <c r="D13" s="692">
        <v>0</v>
      </c>
      <c r="E13" s="692">
        <v>0</v>
      </c>
    </row>
    <row r="14" spans="1:5" x14ac:dyDescent="0.35">
      <c r="B14" s="161">
        <v>7</v>
      </c>
      <c r="C14" s="162" t="s">
        <v>508</v>
      </c>
      <c r="D14" s="693">
        <f>SUM(D8:D13)</f>
        <v>6130151913.3599997</v>
      </c>
      <c r="E14" s="693">
        <f>SUM(E8:E13)</f>
        <v>6400851394.75</v>
      </c>
    </row>
    <row r="15" spans="1:5" x14ac:dyDescent="0.35">
      <c r="B15" s="928" t="s">
        <v>509</v>
      </c>
      <c r="C15" s="929"/>
      <c r="D15" s="929"/>
      <c r="E15" s="930"/>
    </row>
    <row r="16" spans="1:5" ht="29" x14ac:dyDescent="0.35">
      <c r="B16" s="5">
        <v>8</v>
      </c>
      <c r="C16" s="163" t="s">
        <v>510</v>
      </c>
      <c r="D16" s="692">
        <v>0</v>
      </c>
      <c r="E16" s="692">
        <v>0</v>
      </c>
    </row>
    <row r="17" spans="2:7" ht="29" x14ac:dyDescent="0.35">
      <c r="B17" s="5" t="s">
        <v>511</v>
      </c>
      <c r="C17" s="164" t="s">
        <v>512</v>
      </c>
      <c r="D17" s="692">
        <v>0</v>
      </c>
      <c r="E17" s="692">
        <v>0</v>
      </c>
    </row>
    <row r="18" spans="2:7" ht="29" x14ac:dyDescent="0.35">
      <c r="B18" s="5">
        <v>9</v>
      </c>
      <c r="C18" s="6" t="s">
        <v>513</v>
      </c>
      <c r="D18" s="692">
        <v>0</v>
      </c>
      <c r="E18" s="692">
        <v>0</v>
      </c>
    </row>
    <row r="19" spans="2:7" ht="29" x14ac:dyDescent="0.35">
      <c r="B19" s="5" t="s">
        <v>437</v>
      </c>
      <c r="C19" s="165" t="s">
        <v>514</v>
      </c>
      <c r="D19" s="692">
        <v>0</v>
      </c>
      <c r="E19" s="692">
        <v>0</v>
      </c>
      <c r="F19" s="684"/>
      <c r="G19" s="684"/>
    </row>
    <row r="20" spans="2:7" x14ac:dyDescent="0.35">
      <c r="B20" s="5" t="s">
        <v>439</v>
      </c>
      <c r="C20" s="165" t="s">
        <v>515</v>
      </c>
      <c r="D20" s="692">
        <v>5731405.3099999996</v>
      </c>
      <c r="E20" s="692">
        <v>5731405.3099999996</v>
      </c>
    </row>
    <row r="21" spans="2:7" x14ac:dyDescent="0.35">
      <c r="B21" s="166">
        <v>10</v>
      </c>
      <c r="C21" s="137" t="s">
        <v>516</v>
      </c>
      <c r="D21" s="692">
        <v>0</v>
      </c>
      <c r="E21" s="692">
        <v>0</v>
      </c>
    </row>
    <row r="22" spans="2:7" ht="29" x14ac:dyDescent="0.35">
      <c r="B22" s="166" t="s">
        <v>517</v>
      </c>
      <c r="C22" s="7" t="s">
        <v>518</v>
      </c>
      <c r="D22" s="692">
        <v>0</v>
      </c>
      <c r="E22" s="692">
        <v>0</v>
      </c>
    </row>
    <row r="23" spans="2:7" x14ac:dyDescent="0.35">
      <c r="B23" s="166" t="s">
        <v>519</v>
      </c>
      <c r="C23" s="167" t="s">
        <v>520</v>
      </c>
      <c r="D23" s="692">
        <v>0</v>
      </c>
      <c r="E23" s="692">
        <v>0</v>
      </c>
    </row>
    <row r="24" spans="2:7" x14ac:dyDescent="0.35">
      <c r="B24" s="5">
        <v>11</v>
      </c>
      <c r="C24" s="6" t="s">
        <v>521</v>
      </c>
      <c r="D24" s="692">
        <v>0</v>
      </c>
      <c r="E24" s="692">
        <v>0</v>
      </c>
    </row>
    <row r="25" spans="2:7" ht="29" x14ac:dyDescent="0.35">
      <c r="B25" s="5">
        <v>12</v>
      </c>
      <c r="C25" s="6" t="s">
        <v>522</v>
      </c>
      <c r="D25" s="692">
        <v>0</v>
      </c>
      <c r="E25" s="692">
        <v>0</v>
      </c>
    </row>
    <row r="26" spans="2:7" x14ac:dyDescent="0.35">
      <c r="B26" s="168">
        <v>13</v>
      </c>
      <c r="C26" s="169" t="s">
        <v>523</v>
      </c>
      <c r="D26" s="693">
        <f>SUM(D16:D25)</f>
        <v>5731405.3099999996</v>
      </c>
      <c r="E26" s="693">
        <f>SUM(E16:E25)</f>
        <v>5731405.3099999996</v>
      </c>
    </row>
    <row r="27" spans="2:7" x14ac:dyDescent="0.35">
      <c r="B27" s="936" t="s">
        <v>524</v>
      </c>
      <c r="C27" s="937"/>
      <c r="D27" s="937"/>
      <c r="E27" s="938"/>
    </row>
    <row r="28" spans="2:7" ht="29" x14ac:dyDescent="0.35">
      <c r="B28" s="143">
        <v>14</v>
      </c>
      <c r="C28" s="6" t="s">
        <v>525</v>
      </c>
      <c r="D28" s="692">
        <v>0</v>
      </c>
      <c r="E28" s="692">
        <v>0</v>
      </c>
    </row>
    <row r="29" spans="2:7" x14ac:dyDescent="0.35">
      <c r="B29" s="143">
        <v>15</v>
      </c>
      <c r="C29" s="6" t="s">
        <v>526</v>
      </c>
      <c r="D29" s="692">
        <v>256831.13</v>
      </c>
      <c r="E29" s="692">
        <v>172757.19</v>
      </c>
    </row>
    <row r="30" spans="2:7" x14ac:dyDescent="0.35">
      <c r="B30" s="143">
        <v>16</v>
      </c>
      <c r="C30" s="6" t="s">
        <v>527</v>
      </c>
      <c r="D30" s="692">
        <v>0</v>
      </c>
      <c r="E30" s="692">
        <v>0</v>
      </c>
    </row>
    <row r="31" spans="2:7" ht="29" x14ac:dyDescent="0.35">
      <c r="B31" s="5" t="s">
        <v>528</v>
      </c>
      <c r="C31" s="6" t="s">
        <v>529</v>
      </c>
      <c r="D31" s="692">
        <v>0</v>
      </c>
      <c r="E31" s="692">
        <v>0</v>
      </c>
    </row>
    <row r="32" spans="2:7" x14ac:dyDescent="0.35">
      <c r="B32" s="5">
        <v>17</v>
      </c>
      <c r="C32" s="6" t="s">
        <v>530</v>
      </c>
      <c r="D32" s="692">
        <v>0</v>
      </c>
      <c r="E32" s="692">
        <v>0</v>
      </c>
    </row>
    <row r="33" spans="2:5" x14ac:dyDescent="0.35">
      <c r="B33" s="5" t="s">
        <v>531</v>
      </c>
      <c r="C33" s="6" t="s">
        <v>532</v>
      </c>
      <c r="D33" s="692">
        <v>0</v>
      </c>
      <c r="E33" s="692">
        <v>0</v>
      </c>
    </row>
    <row r="34" spans="2:5" x14ac:dyDescent="0.35">
      <c r="B34" s="168">
        <v>18</v>
      </c>
      <c r="C34" s="169" t="s">
        <v>533</v>
      </c>
      <c r="D34" s="693">
        <f>SUM(D28:D33)</f>
        <v>256831.13</v>
      </c>
      <c r="E34" s="693">
        <f>SUM(E28:E33)</f>
        <v>172757.19</v>
      </c>
    </row>
    <row r="35" spans="2:5" x14ac:dyDescent="0.35">
      <c r="B35" s="928" t="s">
        <v>534</v>
      </c>
      <c r="C35" s="929"/>
      <c r="D35" s="929"/>
      <c r="E35" s="930"/>
    </row>
    <row r="36" spans="2:5" x14ac:dyDescent="0.35">
      <c r="B36" s="143">
        <v>19</v>
      </c>
      <c r="C36" s="6" t="s">
        <v>535</v>
      </c>
      <c r="D36" s="692">
        <v>0</v>
      </c>
      <c r="E36" s="692">
        <v>0</v>
      </c>
    </row>
    <row r="37" spans="2:5" x14ac:dyDescent="0.35">
      <c r="B37" s="143">
        <v>20</v>
      </c>
      <c r="C37" s="6" t="s">
        <v>536</v>
      </c>
      <c r="D37" s="692">
        <f>D39-D36-D38</f>
        <v>134100839.44500001</v>
      </c>
      <c r="E37" s="692">
        <f>E39-E36-E38</f>
        <v>115735748.389</v>
      </c>
    </row>
    <row r="38" spans="2:5" ht="29" x14ac:dyDescent="0.35">
      <c r="B38" s="143">
        <v>21</v>
      </c>
      <c r="C38" s="45" t="s">
        <v>537</v>
      </c>
      <c r="D38" s="692">
        <v>0</v>
      </c>
      <c r="E38" s="692">
        <v>0</v>
      </c>
    </row>
    <row r="39" spans="2:5" x14ac:dyDescent="0.35">
      <c r="B39" s="168">
        <v>22</v>
      </c>
      <c r="C39" s="169" t="s">
        <v>538</v>
      </c>
      <c r="D39" s="693">
        <v>134100839.44500001</v>
      </c>
      <c r="E39" s="693">
        <v>115735748.389</v>
      </c>
    </row>
    <row r="40" spans="2:5" x14ac:dyDescent="0.35">
      <c r="B40" s="939" t="s">
        <v>539</v>
      </c>
      <c r="C40" s="940"/>
      <c r="D40" s="940"/>
      <c r="E40" s="941"/>
    </row>
    <row r="41" spans="2:5" ht="29" x14ac:dyDescent="0.35">
      <c r="B41" s="5" t="s">
        <v>540</v>
      </c>
      <c r="C41" s="6" t="s">
        <v>541</v>
      </c>
      <c r="D41" s="692">
        <v>0</v>
      </c>
      <c r="E41" s="692">
        <v>0</v>
      </c>
    </row>
    <row r="42" spans="2:5" ht="29" x14ac:dyDescent="0.35">
      <c r="B42" s="5" t="s">
        <v>542</v>
      </c>
      <c r="C42" s="6" t="s">
        <v>543</v>
      </c>
      <c r="D42" s="692">
        <v>0</v>
      </c>
      <c r="E42" s="692">
        <v>0</v>
      </c>
    </row>
    <row r="43" spans="2:5" ht="29" x14ac:dyDescent="0.35">
      <c r="B43" s="171" t="s">
        <v>544</v>
      </c>
      <c r="C43" s="164" t="s">
        <v>545</v>
      </c>
      <c r="D43" s="692">
        <v>0</v>
      </c>
      <c r="E43" s="692">
        <v>0</v>
      </c>
    </row>
    <row r="44" spans="2:5" x14ac:dyDescent="0.35">
      <c r="B44" s="171" t="s">
        <v>546</v>
      </c>
      <c r="C44" s="164" t="s">
        <v>547</v>
      </c>
      <c r="D44" s="692">
        <v>0</v>
      </c>
      <c r="E44" s="692">
        <v>0</v>
      </c>
    </row>
    <row r="45" spans="2:5" ht="29" x14ac:dyDescent="0.35">
      <c r="B45" s="171" t="s">
        <v>548</v>
      </c>
      <c r="C45" s="172" t="s">
        <v>549</v>
      </c>
      <c r="D45" s="692">
        <v>0</v>
      </c>
      <c r="E45" s="692">
        <v>0</v>
      </c>
    </row>
    <row r="46" spans="2:5" x14ac:dyDescent="0.35">
      <c r="B46" s="171" t="s">
        <v>550</v>
      </c>
      <c r="C46" s="164" t="s">
        <v>551</v>
      </c>
      <c r="D46" s="692">
        <v>0</v>
      </c>
      <c r="E46" s="692">
        <v>0</v>
      </c>
    </row>
    <row r="47" spans="2:5" x14ac:dyDescent="0.35">
      <c r="B47" s="171" t="s">
        <v>552</v>
      </c>
      <c r="C47" s="164" t="s">
        <v>553</v>
      </c>
      <c r="D47" s="692">
        <v>0</v>
      </c>
      <c r="E47" s="692">
        <v>0</v>
      </c>
    </row>
    <row r="48" spans="2:5" ht="29" x14ac:dyDescent="0.35">
      <c r="B48" s="171" t="s">
        <v>554</v>
      </c>
      <c r="C48" s="164" t="s">
        <v>555</v>
      </c>
      <c r="D48" s="692">
        <v>0</v>
      </c>
      <c r="E48" s="692">
        <v>0</v>
      </c>
    </row>
    <row r="49" spans="2:5" ht="29" x14ac:dyDescent="0.35">
      <c r="B49" s="171" t="s">
        <v>556</v>
      </c>
      <c r="C49" s="164" t="s">
        <v>557</v>
      </c>
      <c r="D49" s="692">
        <v>0</v>
      </c>
      <c r="E49" s="692">
        <v>0</v>
      </c>
    </row>
    <row r="50" spans="2:5" x14ac:dyDescent="0.35">
      <c r="B50" s="171" t="s">
        <v>558</v>
      </c>
      <c r="C50" s="164" t="s">
        <v>559</v>
      </c>
      <c r="D50" s="692">
        <v>0</v>
      </c>
      <c r="E50" s="692">
        <v>0</v>
      </c>
    </row>
    <row r="51" spans="2:5" x14ac:dyDescent="0.35">
      <c r="B51" s="173" t="s">
        <v>560</v>
      </c>
      <c r="C51" s="174" t="s">
        <v>561</v>
      </c>
      <c r="D51" s="700">
        <f>SUM(D41:D50)</f>
        <v>0</v>
      </c>
      <c r="E51" s="700">
        <f>SUM(E41:E50)</f>
        <v>0</v>
      </c>
    </row>
    <row r="52" spans="2:5" x14ac:dyDescent="0.35">
      <c r="B52" s="942" t="s">
        <v>562</v>
      </c>
      <c r="C52" s="943"/>
      <c r="D52" s="943"/>
      <c r="E52" s="944"/>
    </row>
    <row r="53" spans="2:5" x14ac:dyDescent="0.35">
      <c r="B53" s="143">
        <v>23</v>
      </c>
      <c r="C53" s="175" t="s">
        <v>382</v>
      </c>
      <c r="D53" s="692">
        <v>379660860.70091385</v>
      </c>
      <c r="E53" s="692">
        <v>358469336.31999999</v>
      </c>
    </row>
    <row r="54" spans="2:5" x14ac:dyDescent="0.35">
      <c r="B54" s="176">
        <v>24</v>
      </c>
      <c r="C54" s="177" t="s">
        <v>563</v>
      </c>
      <c r="D54" s="694">
        <f>SUM(D14+D26+D34+D39+D51)</f>
        <v>6270240989.2449999</v>
      </c>
      <c r="E54" s="694">
        <f>SUM(E14+E26+E34+E39+E51)</f>
        <v>6522491305.6389999</v>
      </c>
    </row>
    <row r="55" spans="2:5" x14ac:dyDescent="0.35">
      <c r="B55" s="942" t="s">
        <v>80</v>
      </c>
      <c r="C55" s="943"/>
      <c r="D55" s="943"/>
      <c r="E55" s="944"/>
    </row>
    <row r="56" spans="2:5" x14ac:dyDescent="0.35">
      <c r="B56" s="143">
        <v>25</v>
      </c>
      <c r="C56" s="28" t="s">
        <v>564</v>
      </c>
      <c r="D56" s="695">
        <f>D53/D54</f>
        <v>6.0549644160746818E-2</v>
      </c>
      <c r="E56" s="695">
        <f>E53/E54</f>
        <v>5.4958959624842492E-2</v>
      </c>
    </row>
    <row r="57" spans="2:5" ht="29" x14ac:dyDescent="0.35">
      <c r="B57" s="5" t="s">
        <v>565</v>
      </c>
      <c r="C57" s="6" t="s">
        <v>566</v>
      </c>
      <c r="D57" s="696">
        <f>D56</f>
        <v>6.0549644160746818E-2</v>
      </c>
      <c r="E57" s="696">
        <f>E56</f>
        <v>5.4958959624842492E-2</v>
      </c>
    </row>
    <row r="58" spans="2:5" ht="29" x14ac:dyDescent="0.35">
      <c r="B58" s="5" t="s">
        <v>567</v>
      </c>
      <c r="C58" s="45" t="s">
        <v>568</v>
      </c>
      <c r="D58" s="695">
        <f>D53/(D54-'EU LR1'!D10)</f>
        <v>6.0549644160746818E-2</v>
      </c>
      <c r="E58" s="695">
        <f>E53/(E54-'EU LR1'!E10)</f>
        <v>5.4958959624842492E-2</v>
      </c>
    </row>
    <row r="59" spans="2:5" x14ac:dyDescent="0.35">
      <c r="B59" s="5">
        <v>26</v>
      </c>
      <c r="C59" s="6" t="s">
        <v>569</v>
      </c>
      <c r="D59" s="697">
        <v>0.03</v>
      </c>
      <c r="E59" s="697">
        <v>0.03</v>
      </c>
    </row>
    <row r="60" spans="2:5" x14ac:dyDescent="0.35">
      <c r="B60" s="5" t="s">
        <v>570</v>
      </c>
      <c r="C60" s="6" t="s">
        <v>85</v>
      </c>
      <c r="D60" s="698">
        <v>0</v>
      </c>
      <c r="E60" s="698">
        <v>0</v>
      </c>
    </row>
    <row r="61" spans="2:5" x14ac:dyDescent="0.35">
      <c r="B61" s="5" t="s">
        <v>571</v>
      </c>
      <c r="C61" s="6" t="s">
        <v>572</v>
      </c>
      <c r="D61" s="698">
        <v>0</v>
      </c>
      <c r="E61" s="698">
        <v>0</v>
      </c>
    </row>
    <row r="62" spans="2:5" x14ac:dyDescent="0.35">
      <c r="B62" s="5">
        <v>27</v>
      </c>
      <c r="C62" s="45" t="s">
        <v>91</v>
      </c>
      <c r="D62" s="698">
        <v>0</v>
      </c>
      <c r="E62" s="698">
        <v>0</v>
      </c>
    </row>
    <row r="63" spans="2:5" x14ac:dyDescent="0.35">
      <c r="B63" s="16" t="s">
        <v>573</v>
      </c>
      <c r="C63" s="45" t="s">
        <v>93</v>
      </c>
      <c r="D63" s="697">
        <f>D59+D60+D62</f>
        <v>0.03</v>
      </c>
      <c r="E63" s="697">
        <f>E59+E60+E62</f>
        <v>0.03</v>
      </c>
    </row>
    <row r="64" spans="2:5" x14ac:dyDescent="0.35">
      <c r="B64" s="939" t="s">
        <v>574</v>
      </c>
      <c r="C64" s="940"/>
      <c r="D64" s="940"/>
      <c r="E64" s="941"/>
    </row>
    <row r="65" spans="2:13" x14ac:dyDescent="0.35">
      <c r="B65" s="16" t="s">
        <v>575</v>
      </c>
      <c r="C65" s="45" t="s">
        <v>576</v>
      </c>
      <c r="D65" s="155" t="s">
        <v>1816</v>
      </c>
      <c r="E65" s="155" t="s">
        <v>1816</v>
      </c>
      <c r="M65" s="13"/>
    </row>
    <row r="66" spans="2:13" x14ac:dyDescent="0.35">
      <c r="B66" s="942" t="s">
        <v>577</v>
      </c>
      <c r="C66" s="943"/>
      <c r="D66" s="943"/>
      <c r="E66" s="944"/>
    </row>
    <row r="67" spans="2:13" ht="43.5" x14ac:dyDescent="0.35">
      <c r="B67" s="5">
        <v>28</v>
      </c>
      <c r="C67" s="6" t="s">
        <v>578</v>
      </c>
      <c r="D67" s="156"/>
      <c r="E67" s="153"/>
      <c r="M67" s="154"/>
    </row>
    <row r="68" spans="2:13" ht="43.5" x14ac:dyDescent="0.35">
      <c r="B68" s="5">
        <v>29</v>
      </c>
      <c r="C68" s="6" t="s">
        <v>579</v>
      </c>
      <c r="D68" s="156"/>
      <c r="E68" s="153"/>
      <c r="M68" s="154"/>
    </row>
    <row r="69" spans="2:13" ht="58" x14ac:dyDescent="0.35">
      <c r="B69" s="16">
        <v>30</v>
      </c>
      <c r="C69" s="45" t="s">
        <v>580</v>
      </c>
      <c r="D69" s="155"/>
      <c r="E69" s="157"/>
      <c r="M69" s="13"/>
    </row>
    <row r="70" spans="2:13" ht="58" x14ac:dyDescent="0.35">
      <c r="B70" s="16" t="s">
        <v>581</v>
      </c>
      <c r="C70" s="45" t="s">
        <v>582</v>
      </c>
      <c r="D70" s="155"/>
      <c r="E70" s="157"/>
      <c r="M70" s="13"/>
    </row>
    <row r="71" spans="2:13" ht="58" x14ac:dyDescent="0.35">
      <c r="B71" s="5">
        <v>31</v>
      </c>
      <c r="C71" s="6" t="s">
        <v>583</v>
      </c>
      <c r="D71" s="156"/>
      <c r="E71" s="153"/>
      <c r="M71" s="154"/>
    </row>
    <row r="72" spans="2:13" ht="58" x14ac:dyDescent="0.35">
      <c r="B72" s="5" t="s">
        <v>584</v>
      </c>
      <c r="C72" s="6" t="s">
        <v>585</v>
      </c>
      <c r="D72" s="156"/>
      <c r="E72" s="153"/>
      <c r="M72" s="154"/>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C2D8-2925-4880-9E30-360BCC7FCF06}">
  <sheetPr codeName="Sheet31"/>
  <dimension ref="B2:D17"/>
  <sheetViews>
    <sheetView workbookViewId="0">
      <selection activeCell="J11" sqref="J11"/>
    </sheetView>
    <sheetView workbookViewId="1"/>
  </sheetViews>
  <sheetFormatPr defaultColWidth="9.1796875" defaultRowHeight="14.5" x14ac:dyDescent="0.35"/>
  <cols>
    <col min="1" max="2" width="9.1796875" style="1"/>
    <col min="3" max="3" width="51.453125" style="1" customWidth="1"/>
    <col min="4" max="4" width="34.81640625" style="1" customWidth="1"/>
    <col min="5" max="16384" width="9.1796875" style="1"/>
  </cols>
  <sheetData>
    <row r="2" spans="2:4" ht="18.75" customHeight="1" x14ac:dyDescent="0.35">
      <c r="B2" s="945" t="s">
        <v>480</v>
      </c>
      <c r="C2" s="945"/>
      <c r="D2" s="945"/>
    </row>
    <row r="3" spans="2:4" x14ac:dyDescent="0.35">
      <c r="B3" s="945"/>
      <c r="C3" s="945"/>
      <c r="D3" s="945"/>
    </row>
    <row r="4" spans="2:4" x14ac:dyDescent="0.35">
      <c r="D4" s="40" t="s">
        <v>7</v>
      </c>
    </row>
    <row r="5" spans="2:4" x14ac:dyDescent="0.35">
      <c r="B5" s="28"/>
      <c r="C5" s="28"/>
      <c r="D5" s="178" t="s">
        <v>500</v>
      </c>
    </row>
    <row r="6" spans="2:4" ht="29" x14ac:dyDescent="0.35">
      <c r="B6" s="179" t="s">
        <v>586</v>
      </c>
      <c r="C6" s="179" t="s">
        <v>587</v>
      </c>
      <c r="D6" s="691">
        <f>SUM(D7:D8)</f>
        <v>8129252013.8700008</v>
      </c>
    </row>
    <row r="7" spans="2:4" x14ac:dyDescent="0.35">
      <c r="B7" s="163" t="s">
        <v>588</v>
      </c>
      <c r="C7" s="180" t="s">
        <v>589</v>
      </c>
      <c r="D7" s="691">
        <v>1106064.3700000001</v>
      </c>
    </row>
    <row r="8" spans="2:4" x14ac:dyDescent="0.35">
      <c r="B8" s="163" t="s">
        <v>590</v>
      </c>
      <c r="C8" s="180" t="s">
        <v>591</v>
      </c>
      <c r="D8" s="691">
        <f>SUM(D9:D17)</f>
        <v>8128145949.500001</v>
      </c>
    </row>
    <row r="9" spans="2:4" x14ac:dyDescent="0.35">
      <c r="B9" s="163" t="s">
        <v>592</v>
      </c>
      <c r="C9" s="180" t="s">
        <v>593</v>
      </c>
      <c r="D9" s="691">
        <v>2045035.4200000002</v>
      </c>
    </row>
    <row r="10" spans="2:4" x14ac:dyDescent="0.35">
      <c r="B10" s="163" t="s">
        <v>594</v>
      </c>
      <c r="C10" s="180" t="s">
        <v>595</v>
      </c>
      <c r="D10" s="691">
        <v>3032893598.2399998</v>
      </c>
    </row>
    <row r="11" spans="2:4" ht="29" x14ac:dyDescent="0.35">
      <c r="B11" s="163" t="s">
        <v>596</v>
      </c>
      <c r="C11" s="181" t="s">
        <v>597</v>
      </c>
      <c r="D11" s="691">
        <v>97375896.539999992</v>
      </c>
    </row>
    <row r="12" spans="2:4" x14ac:dyDescent="0.35">
      <c r="B12" s="163" t="s">
        <v>598</v>
      </c>
      <c r="C12" s="180" t="s">
        <v>599</v>
      </c>
      <c r="D12" s="691">
        <v>58918000.469999999</v>
      </c>
    </row>
    <row r="13" spans="2:4" x14ac:dyDescent="0.35">
      <c r="B13" s="163" t="s">
        <v>600</v>
      </c>
      <c r="C13" s="180" t="s">
        <v>601</v>
      </c>
      <c r="D13" s="691">
        <v>1342679822.8600001</v>
      </c>
    </row>
    <row r="14" spans="2:4" x14ac:dyDescent="0.35">
      <c r="B14" s="163" t="s">
        <v>602</v>
      </c>
      <c r="C14" s="180" t="s">
        <v>603</v>
      </c>
      <c r="D14" s="691">
        <v>600879940.71000004</v>
      </c>
    </row>
    <row r="15" spans="2:4" x14ac:dyDescent="0.35">
      <c r="B15" s="163" t="s">
        <v>604</v>
      </c>
      <c r="C15" s="181" t="s">
        <v>605</v>
      </c>
      <c r="D15" s="691">
        <v>2914345879.9400001</v>
      </c>
    </row>
    <row r="16" spans="2:4" x14ac:dyDescent="0.35">
      <c r="B16" s="163" t="s">
        <v>606</v>
      </c>
      <c r="C16" s="180" t="s">
        <v>607</v>
      </c>
      <c r="D16" s="691">
        <v>16629675.68</v>
      </c>
    </row>
    <row r="17" spans="2:4" ht="29" x14ac:dyDescent="0.35">
      <c r="B17" s="163" t="s">
        <v>608</v>
      </c>
      <c r="C17" s="180" t="s">
        <v>609</v>
      </c>
      <c r="D17" s="691">
        <v>62378099.640000001</v>
      </c>
    </row>
  </sheetData>
  <mergeCells count="1">
    <mergeCell ref="B2:D3"/>
  </mergeCells>
  <conditionalFormatting sqref="D6:D17">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B767-FDD3-490A-9D12-633315D54DA1}">
  <sheetPr codeName="Sheet32"/>
  <dimension ref="A1:D9"/>
  <sheetViews>
    <sheetView workbookViewId="0"/>
    <sheetView workbookViewId="1"/>
  </sheetViews>
  <sheetFormatPr defaultColWidth="9.1796875" defaultRowHeight="14.5" x14ac:dyDescent="0.35"/>
  <cols>
    <col min="1" max="2" width="9.1796875" style="1"/>
    <col min="3" max="3" width="55.81640625" style="1" customWidth="1"/>
    <col min="4" max="4" width="15.54296875" style="1" customWidth="1"/>
    <col min="5" max="16384" width="9.1796875" style="1"/>
  </cols>
  <sheetData>
    <row r="1" spans="1:4" x14ac:dyDescent="0.35">
      <c r="A1" s="182"/>
    </row>
    <row r="2" spans="1:4" ht="18.5" x14ac:dyDescent="0.35">
      <c r="B2" s="183" t="s">
        <v>481</v>
      </c>
    </row>
    <row r="6" spans="1:4" x14ac:dyDescent="0.35">
      <c r="B6" s="28"/>
      <c r="C6" s="946"/>
      <c r="D6" s="184" t="s">
        <v>7</v>
      </c>
    </row>
    <row r="7" spans="1:4" x14ac:dyDescent="0.35">
      <c r="B7" s="185" t="s">
        <v>610</v>
      </c>
      <c r="C7" s="946"/>
      <c r="D7" s="163" t="s">
        <v>115</v>
      </c>
    </row>
    <row r="8" spans="1:4" ht="29" x14ac:dyDescent="0.35">
      <c r="B8" s="42" t="s">
        <v>117</v>
      </c>
      <c r="C8" s="186" t="s">
        <v>611</v>
      </c>
      <c r="D8" s="28"/>
    </row>
    <row r="9" spans="1:4" ht="34.5" customHeight="1" x14ac:dyDescent="0.35">
      <c r="B9" s="42" t="s">
        <v>118</v>
      </c>
      <c r="C9" s="163" t="s">
        <v>612</v>
      </c>
      <c r="D9" s="28"/>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E4DC-E335-48EB-A38C-C6F2AD832BB0}">
  <sheetPr codeName="Sheet34">
    <pageSetUpPr fitToPage="1"/>
  </sheetPr>
  <dimension ref="B2:D23"/>
  <sheetViews>
    <sheetView workbookViewId="0"/>
    <sheetView workbookViewId="1"/>
  </sheetViews>
  <sheetFormatPr defaultColWidth="9.1796875" defaultRowHeight="14.5" x14ac:dyDescent="0.35"/>
  <cols>
    <col min="1" max="1" width="6.54296875" style="1" customWidth="1"/>
    <col min="2" max="2" width="9.1796875" style="1"/>
    <col min="3" max="3" width="85.54296875" style="1" customWidth="1"/>
    <col min="4" max="4" width="28" style="1" customWidth="1"/>
    <col min="5" max="16384" width="9.1796875" style="1"/>
  </cols>
  <sheetData>
    <row r="2" spans="2:4" ht="18.5" x14ac:dyDescent="0.35">
      <c r="B2" s="187" t="s">
        <v>613</v>
      </c>
    </row>
    <row r="3" spans="2:4" ht="15.5" x14ac:dyDescent="0.35">
      <c r="B3" s="188" t="s">
        <v>617</v>
      </c>
    </row>
    <row r="4" spans="2:4" x14ac:dyDescent="0.35">
      <c r="D4" s="88"/>
    </row>
    <row r="5" spans="2:4" ht="29" x14ac:dyDescent="0.35">
      <c r="B5" s="16" t="s">
        <v>114</v>
      </c>
      <c r="C5" s="874" t="s">
        <v>123</v>
      </c>
      <c r="D5" s="874"/>
    </row>
    <row r="6" spans="2:4" ht="31" x14ac:dyDescent="0.35">
      <c r="B6" s="16" t="s">
        <v>117</v>
      </c>
      <c r="C6" s="189" t="s">
        <v>618</v>
      </c>
      <c r="D6" s="189"/>
    </row>
    <row r="7" spans="2:4" ht="31" x14ac:dyDescent="0.35">
      <c r="B7" s="16" t="s">
        <v>118</v>
      </c>
      <c r="C7" s="189" t="s">
        <v>619</v>
      </c>
      <c r="D7" s="189"/>
    </row>
    <row r="8" spans="2:4" ht="31" x14ac:dyDescent="0.35">
      <c r="B8" s="143" t="s">
        <v>148</v>
      </c>
      <c r="C8" s="189" t="s">
        <v>620</v>
      </c>
      <c r="D8" s="189"/>
    </row>
    <row r="9" spans="2:4" ht="15.5" x14ac:dyDescent="0.35">
      <c r="B9" s="16" t="s">
        <v>133</v>
      </c>
      <c r="C9" s="189" t="s">
        <v>621</v>
      </c>
      <c r="D9" s="189"/>
    </row>
    <row r="10" spans="2:4" ht="31" x14ac:dyDescent="0.35">
      <c r="B10" s="143" t="s">
        <v>135</v>
      </c>
      <c r="C10" s="189" t="s">
        <v>622</v>
      </c>
      <c r="D10" s="189"/>
    </row>
    <row r="11" spans="2:4" ht="15.5" x14ac:dyDescent="0.35">
      <c r="B11" s="16" t="s">
        <v>138</v>
      </c>
      <c r="C11" s="189" t="s">
        <v>623</v>
      </c>
      <c r="D11" s="189"/>
    </row>
    <row r="12" spans="2:4" ht="15.5" x14ac:dyDescent="0.35">
      <c r="B12" s="16" t="s">
        <v>141</v>
      </c>
      <c r="C12" s="189" t="s">
        <v>624</v>
      </c>
      <c r="D12" s="189"/>
    </row>
    <row r="13" spans="2:4" ht="62" x14ac:dyDescent="0.35">
      <c r="B13" s="16" t="s">
        <v>285</v>
      </c>
      <c r="C13" s="189" t="s">
        <v>625</v>
      </c>
      <c r="D13" s="189"/>
    </row>
    <row r="14" spans="2:4" ht="124" x14ac:dyDescent="0.35">
      <c r="B14" s="874" t="s">
        <v>334</v>
      </c>
      <c r="C14" s="190" t="s">
        <v>626</v>
      </c>
      <c r="D14" s="947"/>
    </row>
    <row r="15" spans="2:4" ht="31" x14ac:dyDescent="0.35">
      <c r="B15" s="874"/>
      <c r="C15" s="190" t="s">
        <v>627</v>
      </c>
      <c r="D15" s="947"/>
    </row>
    <row r="16" spans="2:4" ht="46.5" x14ac:dyDescent="0.35">
      <c r="B16" s="874"/>
      <c r="C16" s="190" t="s">
        <v>628</v>
      </c>
      <c r="D16" s="947"/>
    </row>
    <row r="17" spans="2:4" ht="46.5" x14ac:dyDescent="0.35">
      <c r="B17" s="874"/>
      <c r="C17" s="190" t="s">
        <v>629</v>
      </c>
      <c r="D17" s="947"/>
    </row>
    <row r="18" spans="2:4" ht="31" x14ac:dyDescent="0.35">
      <c r="B18" s="874"/>
      <c r="C18" s="190" t="s">
        <v>630</v>
      </c>
      <c r="D18" s="947"/>
    </row>
    <row r="19" spans="2:4" x14ac:dyDescent="0.35">
      <c r="B19" s="130"/>
    </row>
    <row r="20" spans="2:4" x14ac:dyDescent="0.35">
      <c r="B20" s="131"/>
    </row>
    <row r="21" spans="2:4" x14ac:dyDescent="0.35">
      <c r="B21" s="131"/>
    </row>
    <row r="22" spans="2:4" x14ac:dyDescent="0.35">
      <c r="B22" s="130"/>
    </row>
    <row r="23" spans="2:4" x14ac:dyDescent="0.35">
      <c r="B23" s="130"/>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79" orientation="landscape" r:id="rId1"/>
  <headerFooter>
    <oddHeader>&amp;CEN
Annex XIII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FBA4-2193-4E1E-8792-7B80E2ADDA45}">
  <sheetPr codeName="Sheet35"/>
  <dimension ref="A2:K48"/>
  <sheetViews>
    <sheetView workbookViewId="0">
      <selection activeCell="H11" sqref="H11"/>
    </sheetView>
    <sheetView workbookViewId="1"/>
  </sheetViews>
  <sheetFormatPr defaultColWidth="9.1796875" defaultRowHeight="14.5" x14ac:dyDescent="0.35"/>
  <cols>
    <col min="1" max="1" width="6.453125" style="1" customWidth="1"/>
    <col min="2" max="2" width="10.26953125" style="1" customWidth="1"/>
    <col min="3" max="3" width="26.54296875" style="3" customWidth="1"/>
    <col min="4" max="7" width="12.26953125" style="3" bestFit="1" customWidth="1"/>
    <col min="8" max="8" width="13.54296875" style="3" bestFit="1" customWidth="1"/>
    <col min="9" max="9" width="12.26953125" style="3" customWidth="1"/>
    <col min="10" max="10" width="12.1796875" style="3" customWidth="1"/>
    <col min="11" max="11" width="12.7265625" style="3" customWidth="1"/>
    <col min="12" max="16384" width="9.1796875" style="1"/>
  </cols>
  <sheetData>
    <row r="2" spans="1:11" ht="18.5" x14ac:dyDescent="0.35">
      <c r="B2" s="187" t="s">
        <v>614</v>
      </c>
    </row>
    <row r="3" spans="1:11" ht="15.5" x14ac:dyDescent="0.35">
      <c r="A3" s="191"/>
    </row>
    <row r="4" spans="1:11" ht="29" x14ac:dyDescent="0.35">
      <c r="A4" s="191"/>
      <c r="C4" s="736" t="s">
        <v>631</v>
      </c>
    </row>
    <row r="5" spans="1:11" ht="15.5" x14ac:dyDescent="0.35">
      <c r="A5" s="191"/>
      <c r="C5" s="737"/>
    </row>
    <row r="6" spans="1:11" x14ac:dyDescent="0.35">
      <c r="B6" s="192"/>
      <c r="D6" s="143" t="s">
        <v>7</v>
      </c>
      <c r="E6" s="143" t="s">
        <v>8</v>
      </c>
      <c r="F6" s="143" t="s">
        <v>9</v>
      </c>
      <c r="G6" s="143" t="s">
        <v>46</v>
      </c>
      <c r="H6" s="143" t="s">
        <v>47</v>
      </c>
      <c r="I6" s="143" t="s">
        <v>156</v>
      </c>
      <c r="J6" s="143" t="s">
        <v>157</v>
      </c>
      <c r="K6" s="143" t="s">
        <v>158</v>
      </c>
    </row>
    <row r="7" spans="1:11" x14ac:dyDescent="0.35">
      <c r="D7" s="949" t="s">
        <v>632</v>
      </c>
      <c r="E7" s="949"/>
      <c r="F7" s="949"/>
      <c r="G7" s="949"/>
      <c r="H7" s="950" t="s">
        <v>633</v>
      </c>
      <c r="I7" s="951"/>
      <c r="J7" s="951"/>
      <c r="K7" s="952"/>
    </row>
    <row r="8" spans="1:11" ht="29" x14ac:dyDescent="0.35">
      <c r="B8" s="28" t="s">
        <v>634</v>
      </c>
      <c r="C8" s="736" t="s">
        <v>635</v>
      </c>
      <c r="D8" s="5" t="s">
        <v>1892</v>
      </c>
      <c r="E8" s="5" t="s">
        <v>1890</v>
      </c>
      <c r="F8" s="5" t="s">
        <v>1889</v>
      </c>
      <c r="G8" s="5" t="s">
        <v>1762</v>
      </c>
      <c r="H8" s="5" t="s">
        <v>1892</v>
      </c>
      <c r="I8" s="5" t="s">
        <v>1890</v>
      </c>
      <c r="J8" s="5" t="s">
        <v>1889</v>
      </c>
      <c r="K8" s="5" t="s">
        <v>1762</v>
      </c>
    </row>
    <row r="9" spans="1:11" ht="29" hidden="1" x14ac:dyDescent="0.35">
      <c r="B9" s="28" t="s">
        <v>636</v>
      </c>
      <c r="C9" s="736" t="s">
        <v>637</v>
      </c>
      <c r="D9" s="736"/>
      <c r="E9" s="736"/>
      <c r="F9" s="736"/>
      <c r="G9" s="736"/>
      <c r="H9" s="736"/>
      <c r="I9" s="736"/>
      <c r="J9" s="736"/>
      <c r="K9" s="736"/>
    </row>
    <row r="10" spans="1:11" ht="15" customHeight="1" x14ac:dyDescent="0.35">
      <c r="B10" s="953" t="s">
        <v>638</v>
      </c>
      <c r="C10" s="954"/>
      <c r="D10" s="954"/>
      <c r="E10" s="954"/>
      <c r="F10" s="954"/>
      <c r="G10" s="954"/>
      <c r="H10" s="954"/>
      <c r="I10" s="954"/>
      <c r="J10" s="954"/>
      <c r="K10" s="955"/>
    </row>
    <row r="11" spans="1:11" ht="29" x14ac:dyDescent="0.35">
      <c r="B11" s="166">
        <v>1</v>
      </c>
      <c r="C11" s="736" t="s">
        <v>639</v>
      </c>
      <c r="D11" s="956"/>
      <c r="E11" s="956"/>
      <c r="F11" s="956"/>
      <c r="G11" s="956"/>
      <c r="H11" s="735">
        <v>2935392597.1323004</v>
      </c>
      <c r="I11" s="735">
        <v>3340860254.2165003</v>
      </c>
      <c r="J11" s="735">
        <v>3525639084.0813003</v>
      </c>
      <c r="K11" s="735">
        <v>3924740191.5508003</v>
      </c>
    </row>
    <row r="12" spans="1:11" ht="15" customHeight="1" x14ac:dyDescent="0.35">
      <c r="B12" s="953" t="s">
        <v>640</v>
      </c>
      <c r="C12" s="954"/>
      <c r="D12" s="954"/>
      <c r="E12" s="954"/>
      <c r="F12" s="954"/>
      <c r="G12" s="954"/>
      <c r="H12" s="954"/>
      <c r="I12" s="954"/>
      <c r="J12" s="954"/>
      <c r="K12" s="955"/>
    </row>
    <row r="13" spans="1:11" ht="43.5" x14ac:dyDescent="0.35">
      <c r="B13" s="166">
        <v>2</v>
      </c>
      <c r="C13" s="736" t="s">
        <v>641</v>
      </c>
      <c r="D13" s="735">
        <v>2335743310.6600003</v>
      </c>
      <c r="E13" s="735">
        <v>2237402146.5</v>
      </c>
      <c r="F13" s="735">
        <v>2173243341.02</v>
      </c>
      <c r="G13" s="735">
        <v>2088432558.8299999</v>
      </c>
      <c r="H13" s="735">
        <v>184951222.92000002</v>
      </c>
      <c r="I13" s="735">
        <v>177784922.176</v>
      </c>
      <c r="J13" s="735">
        <v>175968334.778</v>
      </c>
      <c r="K13" s="735">
        <v>169702173.30849999</v>
      </c>
    </row>
    <row r="14" spans="1:11" x14ac:dyDescent="0.35">
      <c r="B14" s="166">
        <v>3</v>
      </c>
      <c r="C14" s="738" t="s">
        <v>642</v>
      </c>
      <c r="D14" s="735">
        <v>1431726866.6600001</v>
      </c>
      <c r="E14" s="735">
        <v>1366191460.3699999</v>
      </c>
      <c r="F14" s="735">
        <v>1295762242.25</v>
      </c>
      <c r="G14" s="735">
        <v>1236618469.8499999</v>
      </c>
      <c r="H14" s="735">
        <v>71586343.333000004</v>
      </c>
      <c r="I14" s="735">
        <v>68309573.0185</v>
      </c>
      <c r="J14" s="735">
        <v>64788112.112500004</v>
      </c>
      <c r="K14" s="735">
        <v>61830923.4925</v>
      </c>
    </row>
    <row r="15" spans="1:11" x14ac:dyDescent="0.35">
      <c r="B15" s="166">
        <v>4</v>
      </c>
      <c r="C15" s="738" t="s">
        <v>643</v>
      </c>
      <c r="D15" s="735">
        <v>904016444</v>
      </c>
      <c r="E15" s="735">
        <v>871210686.13</v>
      </c>
      <c r="F15" s="735">
        <v>877481098.76999998</v>
      </c>
      <c r="G15" s="735">
        <v>851814088.98000002</v>
      </c>
      <c r="H15" s="735">
        <v>113364879.58700001</v>
      </c>
      <c r="I15" s="735">
        <v>109475349.1575</v>
      </c>
      <c r="J15" s="735">
        <v>111180222.6655</v>
      </c>
      <c r="K15" s="735">
        <v>107871249.816</v>
      </c>
    </row>
    <row r="16" spans="1:11" x14ac:dyDescent="0.35">
      <c r="B16" s="166">
        <v>5</v>
      </c>
      <c r="C16" s="736" t="s">
        <v>644</v>
      </c>
      <c r="D16" s="735">
        <v>2732003409.9299998</v>
      </c>
      <c r="E16" s="735">
        <v>3013408250.4000001</v>
      </c>
      <c r="F16" s="735">
        <v>3094213624.2399998</v>
      </c>
      <c r="G16" s="735">
        <v>3586953806.1599998</v>
      </c>
      <c r="H16" s="735">
        <v>1857117693.0089998</v>
      </c>
      <c r="I16" s="735">
        <v>2176309575.2080002</v>
      </c>
      <c r="J16" s="735">
        <v>2243542170.6034999</v>
      </c>
      <c r="K16" s="735">
        <v>2578899950.9570003</v>
      </c>
    </row>
    <row r="17" spans="2:11" ht="43.5" x14ac:dyDescent="0.35">
      <c r="B17" s="166">
        <v>6</v>
      </c>
      <c r="C17" s="738" t="s">
        <v>645</v>
      </c>
      <c r="D17" s="735">
        <v>437654494.06</v>
      </c>
      <c r="E17" s="735">
        <v>335768471</v>
      </c>
      <c r="F17" s="735">
        <v>395641210.63</v>
      </c>
      <c r="G17" s="735">
        <v>630670198.25999999</v>
      </c>
      <c r="H17" s="735">
        <v>107812195.375</v>
      </c>
      <c r="I17" s="735">
        <v>82530565.066</v>
      </c>
      <c r="J17" s="735">
        <v>97597131.553499997</v>
      </c>
      <c r="K17" s="735">
        <v>156302028.04699999</v>
      </c>
    </row>
    <row r="18" spans="2:11" ht="29" x14ac:dyDescent="0.35">
      <c r="B18" s="166">
        <v>7</v>
      </c>
      <c r="C18" s="738" t="s">
        <v>646</v>
      </c>
      <c r="D18" s="735">
        <v>2294348915.8699999</v>
      </c>
      <c r="E18" s="735">
        <v>2677639779.4000001</v>
      </c>
      <c r="F18" s="735">
        <v>2698572413.6099997</v>
      </c>
      <c r="G18" s="735">
        <v>2956283607.9000001</v>
      </c>
      <c r="H18" s="735">
        <v>1749305497.6339998</v>
      </c>
      <c r="I18" s="735">
        <v>2093779010.142</v>
      </c>
      <c r="J18" s="735">
        <v>2145945039.05</v>
      </c>
      <c r="K18" s="735">
        <v>2422597922.9100003</v>
      </c>
    </row>
    <row r="19" spans="2:11" x14ac:dyDescent="0.35">
      <c r="B19" s="166">
        <v>8</v>
      </c>
      <c r="C19" s="738" t="s">
        <v>647</v>
      </c>
      <c r="D19" s="735">
        <v>0</v>
      </c>
      <c r="E19" s="735">
        <v>0</v>
      </c>
      <c r="F19" s="735">
        <v>0</v>
      </c>
      <c r="G19" s="735">
        <v>0</v>
      </c>
      <c r="H19" s="735">
        <v>0</v>
      </c>
      <c r="I19" s="735">
        <v>0</v>
      </c>
      <c r="J19" s="735">
        <v>0</v>
      </c>
      <c r="K19" s="735">
        <v>0</v>
      </c>
    </row>
    <row r="20" spans="2:11" x14ac:dyDescent="0.35">
      <c r="B20" s="166">
        <v>9</v>
      </c>
      <c r="C20" s="738" t="s">
        <v>648</v>
      </c>
      <c r="D20" s="948"/>
      <c r="E20" s="948"/>
      <c r="F20" s="948"/>
      <c r="G20" s="948"/>
      <c r="H20" s="739"/>
      <c r="I20" s="739"/>
      <c r="J20" s="739"/>
      <c r="K20" s="739"/>
    </row>
    <row r="21" spans="2:11" x14ac:dyDescent="0.35">
      <c r="B21" s="166">
        <v>10</v>
      </c>
      <c r="C21" s="736" t="s">
        <v>649</v>
      </c>
      <c r="D21" s="735">
        <v>701695979.93000007</v>
      </c>
      <c r="E21" s="735">
        <v>631424709.92999995</v>
      </c>
      <c r="F21" s="735">
        <v>631153246.70999992</v>
      </c>
      <c r="G21" s="735">
        <v>703237927.89999998</v>
      </c>
      <c r="H21" s="735">
        <v>65526375.100000001</v>
      </c>
      <c r="I21" s="735">
        <v>65075385.871500015</v>
      </c>
      <c r="J21" s="735">
        <v>49383291.689500004</v>
      </c>
      <c r="K21" s="735">
        <v>60033902.320000008</v>
      </c>
    </row>
    <row r="22" spans="2:11" ht="43.5" x14ac:dyDescent="0.35">
      <c r="B22" s="166">
        <v>11</v>
      </c>
      <c r="C22" s="738" t="s">
        <v>650</v>
      </c>
      <c r="D22" s="735">
        <v>7298.22</v>
      </c>
      <c r="E22" s="735">
        <v>291070.56</v>
      </c>
      <c r="F22" s="735">
        <v>312079.63</v>
      </c>
      <c r="G22" s="735">
        <v>173332.34</v>
      </c>
      <c r="H22" s="735">
        <v>7298.22</v>
      </c>
      <c r="I22" s="735">
        <v>291070.56</v>
      </c>
      <c r="J22" s="735">
        <v>312079.63</v>
      </c>
      <c r="K22" s="735">
        <v>173332.34</v>
      </c>
    </row>
    <row r="23" spans="2:11" ht="29" x14ac:dyDescent="0.35">
      <c r="B23" s="166">
        <v>12</v>
      </c>
      <c r="C23" s="738" t="s">
        <v>651</v>
      </c>
      <c r="D23" s="735">
        <v>0</v>
      </c>
      <c r="E23" s="735">
        <v>0</v>
      </c>
      <c r="F23" s="735">
        <v>0</v>
      </c>
      <c r="G23" s="735">
        <v>0</v>
      </c>
      <c r="H23" s="735">
        <v>0</v>
      </c>
      <c r="I23" s="735">
        <v>0</v>
      </c>
      <c r="J23" s="735">
        <v>0</v>
      </c>
      <c r="K23" s="735">
        <v>0</v>
      </c>
    </row>
    <row r="24" spans="2:11" x14ac:dyDescent="0.35">
      <c r="B24" s="166">
        <v>13</v>
      </c>
      <c r="C24" s="738" t="s">
        <v>652</v>
      </c>
      <c r="D24" s="735">
        <v>701688681.71000004</v>
      </c>
      <c r="E24" s="735">
        <v>631133639.37</v>
      </c>
      <c r="F24" s="735">
        <v>630841167.07999992</v>
      </c>
      <c r="G24" s="735">
        <v>703064595.55999994</v>
      </c>
      <c r="H24" s="735">
        <v>65519076.880000003</v>
      </c>
      <c r="I24" s="735">
        <v>64784315.311500013</v>
      </c>
      <c r="J24" s="735">
        <v>49071212.059500001</v>
      </c>
      <c r="K24" s="735">
        <v>59860569.980000004</v>
      </c>
    </row>
    <row r="25" spans="2:11" ht="29" x14ac:dyDescent="0.35">
      <c r="B25" s="166">
        <v>14</v>
      </c>
      <c r="C25" s="736" t="s">
        <v>653</v>
      </c>
      <c r="D25" s="735">
        <v>0</v>
      </c>
      <c r="E25" s="735">
        <v>0</v>
      </c>
      <c r="F25" s="735">
        <v>0</v>
      </c>
      <c r="G25" s="735">
        <v>0</v>
      </c>
      <c r="H25" s="735">
        <v>0</v>
      </c>
      <c r="I25" s="735">
        <v>0</v>
      </c>
      <c r="J25" s="735">
        <v>0</v>
      </c>
      <c r="K25" s="735">
        <v>0</v>
      </c>
    </row>
    <row r="26" spans="2:11" ht="29" x14ac:dyDescent="0.35">
      <c r="B26" s="166">
        <v>15</v>
      </c>
      <c r="C26" s="736" t="s">
        <v>654</v>
      </c>
      <c r="D26" s="735">
        <v>68379510.040000007</v>
      </c>
      <c r="E26" s="735">
        <v>61741025.340000004</v>
      </c>
      <c r="F26" s="735">
        <v>48650164.310000002</v>
      </c>
      <c r="G26" s="735">
        <v>42602369.299999997</v>
      </c>
      <c r="H26" s="735">
        <v>3418975.5020000003</v>
      </c>
      <c r="I26" s="735">
        <v>3087051.2670000005</v>
      </c>
      <c r="J26" s="735">
        <v>2432508.2155000004</v>
      </c>
      <c r="K26" s="735">
        <v>2130118.4649999999</v>
      </c>
    </row>
    <row r="27" spans="2:11" x14ac:dyDescent="0.35">
      <c r="B27" s="166">
        <v>16</v>
      </c>
      <c r="C27" s="736" t="s">
        <v>655</v>
      </c>
      <c r="D27" s="956"/>
      <c r="E27" s="956"/>
      <c r="F27" s="956"/>
      <c r="G27" s="956"/>
      <c r="H27" s="735">
        <v>2111014266.5310001</v>
      </c>
      <c r="I27" s="735">
        <v>2422256934.5225</v>
      </c>
      <c r="J27" s="735">
        <v>2471326305.2865</v>
      </c>
      <c r="K27" s="735">
        <v>2810766145.0505004</v>
      </c>
    </row>
    <row r="28" spans="2:11" x14ac:dyDescent="0.35">
      <c r="B28" s="957" t="s">
        <v>656</v>
      </c>
      <c r="C28" s="957"/>
      <c r="D28" s="957"/>
      <c r="E28" s="957"/>
      <c r="F28" s="957"/>
      <c r="G28" s="957"/>
      <c r="H28" s="957"/>
      <c r="I28" s="957"/>
      <c r="J28" s="957"/>
      <c r="K28" s="957"/>
    </row>
    <row r="29" spans="2:11" ht="29" x14ac:dyDescent="0.35">
      <c r="B29" s="166">
        <v>17</v>
      </c>
      <c r="C29" s="736" t="s">
        <v>657</v>
      </c>
      <c r="D29" s="735">
        <v>0</v>
      </c>
      <c r="E29" s="735">
        <v>0</v>
      </c>
      <c r="F29" s="735">
        <v>0</v>
      </c>
      <c r="G29" s="735">
        <v>0</v>
      </c>
      <c r="H29" s="735">
        <v>0</v>
      </c>
      <c r="I29" s="735">
        <v>0</v>
      </c>
      <c r="J29" s="735">
        <v>0</v>
      </c>
      <c r="K29" s="735">
        <v>0</v>
      </c>
    </row>
    <row r="30" spans="2:11" ht="29" x14ac:dyDescent="0.35">
      <c r="B30" s="166">
        <v>18</v>
      </c>
      <c r="C30" s="736" t="s">
        <v>658</v>
      </c>
      <c r="D30" s="735">
        <v>152741365.58000001</v>
      </c>
      <c r="E30" s="735">
        <v>105418774.61</v>
      </c>
      <c r="F30" s="735">
        <v>96126716.349999994</v>
      </c>
      <c r="G30" s="735">
        <v>155509414.92000002</v>
      </c>
      <c r="H30" s="735">
        <v>152741365.58000001</v>
      </c>
      <c r="I30" s="735">
        <v>105418774.61</v>
      </c>
      <c r="J30" s="735">
        <v>96126716.349999994</v>
      </c>
      <c r="K30" s="735">
        <v>155509414.92000002</v>
      </c>
    </row>
    <row r="31" spans="2:11" x14ac:dyDescent="0.35">
      <c r="B31" s="166">
        <v>19</v>
      </c>
      <c r="C31" s="736" t="s">
        <v>659</v>
      </c>
      <c r="D31" s="735">
        <v>2830499.48</v>
      </c>
      <c r="E31" s="735">
        <v>3458810.53</v>
      </c>
      <c r="F31" s="735">
        <v>391736.24</v>
      </c>
      <c r="G31" s="735">
        <v>19973.61</v>
      </c>
      <c r="H31" s="735">
        <v>2830499.48</v>
      </c>
      <c r="I31" s="735">
        <v>3458810.53</v>
      </c>
      <c r="J31" s="735">
        <v>391736.24</v>
      </c>
      <c r="K31" s="735">
        <v>19973.61</v>
      </c>
    </row>
    <row r="32" spans="2:11" x14ac:dyDescent="0.35">
      <c r="B32" s="958" t="s">
        <v>660</v>
      </c>
      <c r="C32" s="959" t="s">
        <v>661</v>
      </c>
      <c r="D32" s="956"/>
      <c r="E32" s="956"/>
      <c r="F32" s="956"/>
      <c r="G32" s="956"/>
      <c r="H32" s="960">
        <v>0</v>
      </c>
      <c r="I32" s="960">
        <v>0</v>
      </c>
      <c r="J32" s="960">
        <v>0</v>
      </c>
      <c r="K32" s="960">
        <v>0</v>
      </c>
    </row>
    <row r="33" spans="2:11" x14ac:dyDescent="0.35">
      <c r="B33" s="958"/>
      <c r="C33" s="959"/>
      <c r="D33" s="956"/>
      <c r="E33" s="956"/>
      <c r="F33" s="956"/>
      <c r="G33" s="956"/>
      <c r="H33" s="961"/>
      <c r="I33" s="961"/>
      <c r="J33" s="961"/>
      <c r="K33" s="961"/>
    </row>
    <row r="34" spans="2:11" x14ac:dyDescent="0.35">
      <c r="B34" s="958" t="s">
        <v>662</v>
      </c>
      <c r="C34" s="959" t="s">
        <v>663</v>
      </c>
      <c r="D34" s="956"/>
      <c r="E34" s="956"/>
      <c r="F34" s="956"/>
      <c r="G34" s="956"/>
      <c r="H34" s="960">
        <v>0</v>
      </c>
      <c r="I34" s="960">
        <v>0</v>
      </c>
      <c r="J34" s="960">
        <v>0</v>
      </c>
      <c r="K34" s="960">
        <v>0</v>
      </c>
    </row>
    <row r="35" spans="2:11" x14ac:dyDescent="0.35">
      <c r="B35" s="958"/>
      <c r="C35" s="959"/>
      <c r="D35" s="956"/>
      <c r="E35" s="956"/>
      <c r="F35" s="956"/>
      <c r="G35" s="956"/>
      <c r="H35" s="961"/>
      <c r="I35" s="961"/>
      <c r="J35" s="961"/>
      <c r="K35" s="961"/>
    </row>
    <row r="36" spans="2:11" x14ac:dyDescent="0.35">
      <c r="B36" s="166">
        <v>20</v>
      </c>
      <c r="C36" s="736" t="s">
        <v>664</v>
      </c>
      <c r="D36" s="735">
        <v>155571865.06</v>
      </c>
      <c r="E36" s="735">
        <v>108877585.14</v>
      </c>
      <c r="F36" s="735">
        <v>96518452.589999989</v>
      </c>
      <c r="G36" s="735">
        <v>155529388.53000003</v>
      </c>
      <c r="H36" s="735">
        <v>57811323.390000001</v>
      </c>
      <c r="I36" s="735">
        <v>40363489.258999996</v>
      </c>
      <c r="J36" s="735">
        <v>35972479.391500004</v>
      </c>
      <c r="K36" s="735">
        <v>60210384.605499998</v>
      </c>
    </row>
    <row r="37" spans="2:11" x14ac:dyDescent="0.35">
      <c r="B37" s="958" t="s">
        <v>311</v>
      </c>
      <c r="C37" s="962" t="s">
        <v>665</v>
      </c>
      <c r="D37" s="963">
        <v>0</v>
      </c>
      <c r="E37" s="963">
        <v>0</v>
      </c>
      <c r="F37" s="963">
        <v>0</v>
      </c>
      <c r="G37" s="963">
        <v>0</v>
      </c>
      <c r="H37" s="960">
        <v>0</v>
      </c>
      <c r="I37" s="960">
        <v>0</v>
      </c>
      <c r="J37" s="960">
        <v>0</v>
      </c>
      <c r="K37" s="960">
        <v>0</v>
      </c>
    </row>
    <row r="38" spans="2:11" x14ac:dyDescent="0.35">
      <c r="B38" s="958"/>
      <c r="C38" s="962"/>
      <c r="D38" s="964"/>
      <c r="E38" s="964"/>
      <c r="F38" s="964"/>
      <c r="G38" s="964"/>
      <c r="H38" s="961"/>
      <c r="I38" s="961"/>
      <c r="J38" s="961"/>
      <c r="K38" s="961"/>
    </row>
    <row r="39" spans="2:11" x14ac:dyDescent="0.35">
      <c r="B39" s="958" t="s">
        <v>313</v>
      </c>
      <c r="C39" s="962" t="s">
        <v>666</v>
      </c>
      <c r="D39" s="963">
        <v>0</v>
      </c>
      <c r="E39" s="963">
        <v>0</v>
      </c>
      <c r="F39" s="963">
        <v>0</v>
      </c>
      <c r="G39" s="963">
        <v>0</v>
      </c>
      <c r="H39" s="960">
        <v>0</v>
      </c>
      <c r="I39" s="960">
        <v>0</v>
      </c>
      <c r="J39" s="960">
        <v>0</v>
      </c>
      <c r="K39" s="960">
        <v>0</v>
      </c>
    </row>
    <row r="40" spans="2:11" x14ac:dyDescent="0.35">
      <c r="B40" s="958"/>
      <c r="C40" s="962"/>
      <c r="D40" s="964"/>
      <c r="E40" s="964"/>
      <c r="F40" s="964"/>
      <c r="G40" s="964"/>
      <c r="H40" s="961"/>
      <c r="I40" s="961"/>
      <c r="J40" s="961"/>
      <c r="K40" s="961"/>
    </row>
    <row r="41" spans="2:11" x14ac:dyDescent="0.35">
      <c r="B41" s="958" t="s">
        <v>315</v>
      </c>
      <c r="C41" s="962" t="s">
        <v>667</v>
      </c>
      <c r="D41" s="963">
        <v>155571865.06</v>
      </c>
      <c r="E41" s="963">
        <v>108877585.14</v>
      </c>
      <c r="F41" s="963">
        <v>96518452.589999989</v>
      </c>
      <c r="G41" s="963">
        <v>155529388.53000003</v>
      </c>
      <c r="H41" s="963">
        <v>57811323.390000001</v>
      </c>
      <c r="I41" s="963">
        <v>40363489.258999996</v>
      </c>
      <c r="J41" s="963">
        <v>35972479.391500004</v>
      </c>
      <c r="K41" s="963">
        <v>60210384.605499998</v>
      </c>
    </row>
    <row r="42" spans="2:11" x14ac:dyDescent="0.35">
      <c r="B42" s="958"/>
      <c r="C42" s="962"/>
      <c r="D42" s="964"/>
      <c r="E42" s="964"/>
      <c r="F42" s="964"/>
      <c r="G42" s="964"/>
      <c r="H42" s="964"/>
      <c r="I42" s="964"/>
      <c r="J42" s="964"/>
      <c r="K42" s="964"/>
    </row>
    <row r="43" spans="2:11" x14ac:dyDescent="0.35">
      <c r="B43" s="965" t="s">
        <v>668</v>
      </c>
      <c r="C43" s="966"/>
      <c r="D43" s="966"/>
      <c r="E43" s="966"/>
      <c r="F43" s="966"/>
      <c r="G43" s="966"/>
      <c r="H43" s="966"/>
      <c r="I43" s="966"/>
      <c r="J43" s="966"/>
      <c r="K43" s="967"/>
    </row>
    <row r="44" spans="2:11" x14ac:dyDescent="0.35">
      <c r="B44" s="193" t="s">
        <v>669</v>
      </c>
      <c r="C44" s="148" t="s">
        <v>670</v>
      </c>
      <c r="D44" s="968"/>
      <c r="E44" s="968"/>
      <c r="F44" s="968"/>
      <c r="G44" s="968"/>
      <c r="H44" s="735">
        <v>2935392597.1323004</v>
      </c>
      <c r="I44" s="735">
        <v>3340860254.2165003</v>
      </c>
      <c r="J44" s="735">
        <v>3525639084.0813003</v>
      </c>
      <c r="K44" s="735">
        <v>3924740191.5508003</v>
      </c>
    </row>
    <row r="45" spans="2:11" x14ac:dyDescent="0.35">
      <c r="B45" s="193">
        <v>22</v>
      </c>
      <c r="C45" s="148" t="s">
        <v>671</v>
      </c>
      <c r="D45" s="968"/>
      <c r="E45" s="968"/>
      <c r="F45" s="968"/>
      <c r="G45" s="968"/>
      <c r="H45" s="735">
        <v>2053202943.141</v>
      </c>
      <c r="I45" s="735">
        <v>2381893445.2635002</v>
      </c>
      <c r="J45" s="735">
        <v>2435353825.895</v>
      </c>
      <c r="K45" s="735">
        <v>2750555760.4450002</v>
      </c>
    </row>
    <row r="46" spans="2:11" x14ac:dyDescent="0.35">
      <c r="B46" s="193">
        <v>23</v>
      </c>
      <c r="C46" s="148" t="s">
        <v>672</v>
      </c>
      <c r="D46" s="968"/>
      <c r="E46" s="968"/>
      <c r="F46" s="968"/>
      <c r="G46" s="968"/>
      <c r="H46" s="740">
        <v>1.4296651029740499</v>
      </c>
      <c r="I46" s="740">
        <v>1.4026069305744755</v>
      </c>
      <c r="J46" s="740">
        <v>1.4476906996401713</v>
      </c>
      <c r="K46" s="740">
        <v>1.4268898845794837</v>
      </c>
    </row>
    <row r="48" spans="2:11" x14ac:dyDescent="0.35">
      <c r="B48" s="130"/>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4A6E-A155-4DD5-9C6F-F0D24327BDC3}">
  <sheetPr codeName="Sheet36"/>
  <dimension ref="A3:D13"/>
  <sheetViews>
    <sheetView workbookViewId="0"/>
    <sheetView workbookViewId="1"/>
  </sheetViews>
  <sheetFormatPr defaultColWidth="9.1796875" defaultRowHeight="14.5" x14ac:dyDescent="0.35"/>
  <cols>
    <col min="1" max="2" width="9.1796875" style="1"/>
    <col min="3" max="3" width="65.26953125" style="1" customWidth="1"/>
    <col min="4" max="4" width="25.1796875" style="1" customWidth="1"/>
    <col min="5" max="16384" width="9.1796875" style="1"/>
  </cols>
  <sheetData>
    <row r="3" spans="1:4" x14ac:dyDescent="0.35">
      <c r="B3" s="192" t="s">
        <v>615</v>
      </c>
    </row>
    <row r="4" spans="1:4" x14ac:dyDescent="0.35">
      <c r="B4" s="92" t="s">
        <v>673</v>
      </c>
    </row>
    <row r="5" spans="1:4" ht="15.5" x14ac:dyDescent="0.35">
      <c r="B5" s="188"/>
    </row>
    <row r="6" spans="1:4" ht="29" x14ac:dyDescent="0.35">
      <c r="B6" s="16" t="s">
        <v>114</v>
      </c>
      <c r="C6" s="969" t="s">
        <v>123</v>
      </c>
      <c r="D6" s="970"/>
    </row>
    <row r="7" spans="1:4" ht="31" x14ac:dyDescent="0.35">
      <c r="A7" s="159"/>
      <c r="B7" s="16" t="s">
        <v>117</v>
      </c>
      <c r="C7" s="194" t="s">
        <v>674</v>
      </c>
      <c r="D7" s="194"/>
    </row>
    <row r="8" spans="1:4" ht="15.5" x14ac:dyDescent="0.35">
      <c r="A8" s="159"/>
      <c r="B8" s="16" t="s">
        <v>118</v>
      </c>
      <c r="C8" s="194" t="s">
        <v>675</v>
      </c>
      <c r="D8" s="194"/>
    </row>
    <row r="9" spans="1:4" ht="15.5" x14ac:dyDescent="0.35">
      <c r="A9" s="159"/>
      <c r="B9" s="143" t="s">
        <v>148</v>
      </c>
      <c r="C9" s="194" t="s">
        <v>676</v>
      </c>
      <c r="D9" s="194"/>
    </row>
    <row r="10" spans="1:4" ht="31" x14ac:dyDescent="0.35">
      <c r="A10" s="159"/>
      <c r="B10" s="16" t="s">
        <v>133</v>
      </c>
      <c r="C10" s="194" t="s">
        <v>677</v>
      </c>
      <c r="D10" s="194"/>
    </row>
    <row r="11" spans="1:4" ht="15.5" x14ac:dyDescent="0.35">
      <c r="A11" s="159"/>
      <c r="B11" s="143" t="s">
        <v>135</v>
      </c>
      <c r="C11" s="194" t="s">
        <v>678</v>
      </c>
      <c r="D11" s="194"/>
    </row>
    <row r="12" spans="1:4" ht="15.5" x14ac:dyDescent="0.35">
      <c r="A12" s="159"/>
      <c r="B12" s="16" t="s">
        <v>138</v>
      </c>
      <c r="C12" s="194" t="s">
        <v>679</v>
      </c>
      <c r="D12" s="194"/>
    </row>
    <row r="13" spans="1:4" ht="46.5" x14ac:dyDescent="0.35">
      <c r="A13" s="159"/>
      <c r="B13" s="16" t="s">
        <v>141</v>
      </c>
      <c r="C13" s="194" t="s">
        <v>680</v>
      </c>
      <c r="D13" s="194"/>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6E27-8F6E-43AA-A180-054DFFB615FD}">
  <sheetPr codeName="Sheet37"/>
  <dimension ref="B2:H44"/>
  <sheetViews>
    <sheetView workbookViewId="0">
      <selection activeCell="D10" sqref="D10"/>
    </sheetView>
    <sheetView workbookViewId="1"/>
  </sheetViews>
  <sheetFormatPr defaultColWidth="9.1796875" defaultRowHeight="14.5" x14ac:dyDescent="0.35"/>
  <cols>
    <col min="1" max="1" width="3.7265625" style="1" customWidth="1"/>
    <col min="2" max="2" width="9.1796875" style="1"/>
    <col min="3" max="3" width="39.26953125" style="1" customWidth="1"/>
    <col min="4" max="4" width="22.26953125" style="1" customWidth="1"/>
    <col min="5" max="5" width="16" style="1" customWidth="1"/>
    <col min="6" max="6" width="18.26953125" style="1" customWidth="1"/>
    <col min="7" max="7" width="12.54296875" style="1" customWidth="1"/>
    <col min="8" max="8" width="17.81640625" style="1" customWidth="1"/>
    <col min="9" max="9" width="16.81640625" style="1" customWidth="1"/>
    <col min="10" max="10" width="18.54296875" style="1" customWidth="1"/>
    <col min="11" max="16384" width="9.1796875" style="1"/>
  </cols>
  <sheetData>
    <row r="2" spans="2:8" ht="16.5" x14ac:dyDescent="0.35">
      <c r="B2" s="195" t="s">
        <v>616</v>
      </c>
    </row>
    <row r="3" spans="2:8" ht="15.5" x14ac:dyDescent="0.35">
      <c r="B3" s="188" t="s">
        <v>681</v>
      </c>
    </row>
    <row r="4" spans="2:8" s="92" customFormat="1" ht="15" thickBot="1" x14ac:dyDescent="0.4"/>
    <row r="5" spans="2:8" ht="15" thickBot="1" x14ac:dyDescent="0.4">
      <c r="B5" s="971"/>
      <c r="C5" s="972"/>
      <c r="D5" s="196" t="s">
        <v>7</v>
      </c>
      <c r="E5" s="196" t="s">
        <v>8</v>
      </c>
      <c r="F5" s="197" t="s">
        <v>9</v>
      </c>
      <c r="G5" s="198" t="s">
        <v>46</v>
      </c>
      <c r="H5" s="199" t="s">
        <v>47</v>
      </c>
    </row>
    <row r="6" spans="2:8" ht="15.75" customHeight="1" thickBot="1" x14ac:dyDescent="0.4">
      <c r="B6" s="973" t="s">
        <v>682</v>
      </c>
      <c r="C6" s="974"/>
      <c r="D6" s="977" t="s">
        <v>683</v>
      </c>
      <c r="E6" s="978"/>
      <c r="F6" s="978"/>
      <c r="G6" s="979"/>
      <c r="H6" s="980" t="s">
        <v>684</v>
      </c>
    </row>
    <row r="7" spans="2:8" ht="15" customHeight="1" thickBot="1" x14ac:dyDescent="0.4">
      <c r="B7" s="975"/>
      <c r="C7" s="976"/>
      <c r="D7" s="200" t="s">
        <v>685</v>
      </c>
      <c r="E7" s="200" t="s">
        <v>686</v>
      </c>
      <c r="F7" s="200" t="s">
        <v>687</v>
      </c>
      <c r="G7" s="201" t="s">
        <v>688</v>
      </c>
      <c r="H7" s="981"/>
    </row>
    <row r="8" spans="2:8" ht="15" thickBot="1" x14ac:dyDescent="0.4">
      <c r="B8" s="202" t="s">
        <v>689</v>
      </c>
      <c r="C8" s="203"/>
      <c r="D8" s="203"/>
      <c r="E8" s="204"/>
      <c r="F8" s="203"/>
      <c r="G8" s="203"/>
      <c r="H8" s="205"/>
    </row>
    <row r="9" spans="2:8" ht="15" thickBot="1" x14ac:dyDescent="0.4">
      <c r="B9" s="741">
        <v>1</v>
      </c>
      <c r="C9" s="742" t="s">
        <v>690</v>
      </c>
      <c r="D9" s="783">
        <v>370417051.36091387</v>
      </c>
      <c r="E9" s="778">
        <v>0</v>
      </c>
      <c r="F9" s="766">
        <v>0</v>
      </c>
      <c r="G9" s="743">
        <v>75000000</v>
      </c>
      <c r="H9" s="744">
        <v>445417051.36091387</v>
      </c>
    </row>
    <row r="10" spans="2:8" ht="15" thickBot="1" x14ac:dyDescent="0.4">
      <c r="B10" s="745">
        <v>2</v>
      </c>
      <c r="C10" s="746" t="s">
        <v>691</v>
      </c>
      <c r="D10" s="780">
        <v>370417051.36091387</v>
      </c>
      <c r="E10" s="780">
        <v>0</v>
      </c>
      <c r="F10" s="781">
        <v>0</v>
      </c>
      <c r="G10" s="747">
        <v>75000000</v>
      </c>
      <c r="H10" s="748">
        <v>445417051.36091387</v>
      </c>
    </row>
    <row r="11" spans="2:8" ht="15" thickBot="1" x14ac:dyDescent="0.4">
      <c r="B11" s="745">
        <v>3</v>
      </c>
      <c r="C11" s="746" t="s">
        <v>692</v>
      </c>
      <c r="D11" s="749"/>
      <c r="E11" s="780">
        <v>0</v>
      </c>
      <c r="F11" s="781">
        <v>0</v>
      </c>
      <c r="G11" s="747">
        <v>0</v>
      </c>
      <c r="H11" s="748">
        <v>0</v>
      </c>
    </row>
    <row r="12" spans="2:8" ht="15" thickBot="1" x14ac:dyDescent="0.4">
      <c r="B12" s="750">
        <v>4</v>
      </c>
      <c r="C12" s="742" t="s">
        <v>693</v>
      </c>
      <c r="D12" s="749"/>
      <c r="E12" s="778">
        <v>2356397134.2198582</v>
      </c>
      <c r="F12" s="766">
        <v>15127830.950000029</v>
      </c>
      <c r="G12" s="751">
        <v>2959563.6599999997</v>
      </c>
      <c r="H12" s="752">
        <v>2208918375.645865</v>
      </c>
    </row>
    <row r="13" spans="2:8" ht="15" thickBot="1" x14ac:dyDescent="0.4">
      <c r="B13" s="745">
        <v>5</v>
      </c>
      <c r="C13" s="746" t="s">
        <v>642</v>
      </c>
      <c r="D13" s="749"/>
      <c r="E13" s="779">
        <v>1431726866.6598577</v>
      </c>
      <c r="F13" s="768">
        <v>0</v>
      </c>
      <c r="G13" s="747">
        <v>0</v>
      </c>
      <c r="H13" s="748">
        <v>1360140523.3268647</v>
      </c>
    </row>
    <row r="14" spans="2:8" ht="15" thickBot="1" x14ac:dyDescent="0.4">
      <c r="B14" s="745">
        <v>6</v>
      </c>
      <c r="C14" s="746" t="s">
        <v>643</v>
      </c>
      <c r="D14" s="749"/>
      <c r="E14" s="779">
        <v>924670267.56000018</v>
      </c>
      <c r="F14" s="768">
        <v>15127830.950000029</v>
      </c>
      <c r="G14" s="747">
        <v>2959563.6599999997</v>
      </c>
      <c r="H14" s="748">
        <v>848777852.31900012</v>
      </c>
    </row>
    <row r="15" spans="2:8" ht="15" thickBot="1" x14ac:dyDescent="0.4">
      <c r="B15" s="750">
        <v>7</v>
      </c>
      <c r="C15" s="742" t="s">
        <v>694</v>
      </c>
      <c r="D15" s="749"/>
      <c r="E15" s="778">
        <v>2791364390.9100008</v>
      </c>
      <c r="F15" s="766">
        <v>4380403.43</v>
      </c>
      <c r="G15" s="751">
        <v>504971363.66000003</v>
      </c>
      <c r="H15" s="752">
        <v>1203489306.2400007</v>
      </c>
    </row>
    <row r="16" spans="2:8" ht="15" thickBot="1" x14ac:dyDescent="0.4">
      <c r="B16" s="745">
        <v>8</v>
      </c>
      <c r="C16" s="746" t="s">
        <v>695</v>
      </c>
      <c r="D16" s="749"/>
      <c r="E16" s="782">
        <v>437654494.06000048</v>
      </c>
      <c r="F16" s="768">
        <v>0</v>
      </c>
      <c r="G16" s="747">
        <v>0</v>
      </c>
      <c r="H16" s="748">
        <v>166743909.24000022</v>
      </c>
    </row>
    <row r="17" spans="2:8" ht="15" thickBot="1" x14ac:dyDescent="0.4">
      <c r="B17" s="745">
        <v>9</v>
      </c>
      <c r="C17" s="753" t="s">
        <v>696</v>
      </c>
      <c r="D17" s="749"/>
      <c r="E17" s="779">
        <v>2353709896.8500004</v>
      </c>
      <c r="F17" s="768">
        <v>4380403.43</v>
      </c>
      <c r="G17" s="747">
        <v>504971363.66000003</v>
      </c>
      <c r="H17" s="748">
        <v>1036745397.0000005</v>
      </c>
    </row>
    <row r="18" spans="2:8" ht="15" thickBot="1" x14ac:dyDescent="0.4">
      <c r="B18" s="750">
        <v>10</v>
      </c>
      <c r="C18" s="742" t="s">
        <v>697</v>
      </c>
      <c r="D18" s="749"/>
      <c r="E18" s="778">
        <v>0</v>
      </c>
      <c r="F18" s="766">
        <v>0</v>
      </c>
      <c r="G18" s="751">
        <v>0</v>
      </c>
      <c r="H18" s="752">
        <v>0</v>
      </c>
    </row>
    <row r="19" spans="2:8" ht="15" thickBot="1" x14ac:dyDescent="0.4">
      <c r="B19" s="750">
        <v>11</v>
      </c>
      <c r="C19" s="742" t="s">
        <v>698</v>
      </c>
      <c r="D19" s="778">
        <v>2830499.4825586202</v>
      </c>
      <c r="E19" s="778">
        <v>138965996.73875999</v>
      </c>
      <c r="F19" s="766">
        <v>0</v>
      </c>
      <c r="G19" s="751">
        <v>0</v>
      </c>
      <c r="H19" s="752">
        <v>0</v>
      </c>
    </row>
    <row r="20" spans="2:8" ht="15" thickBot="1" x14ac:dyDescent="0.4">
      <c r="B20" s="745">
        <v>12</v>
      </c>
      <c r="C20" s="746" t="s">
        <v>699</v>
      </c>
      <c r="D20" s="779">
        <v>2830499.4825586202</v>
      </c>
      <c r="E20" s="749"/>
      <c r="F20" s="776"/>
      <c r="G20" s="777"/>
      <c r="H20" s="754"/>
    </row>
    <row r="21" spans="2:8" ht="29.5" thickBot="1" x14ac:dyDescent="0.4">
      <c r="B21" s="745">
        <v>13</v>
      </c>
      <c r="C21" s="746" t="s">
        <v>700</v>
      </c>
      <c r="D21" s="749"/>
      <c r="E21" s="779">
        <v>138965996.73875999</v>
      </c>
      <c r="F21" s="768">
        <v>0</v>
      </c>
      <c r="G21" s="747">
        <v>0</v>
      </c>
      <c r="H21" s="748">
        <v>0</v>
      </c>
    </row>
    <row r="22" spans="2:8" ht="15" thickBot="1" x14ac:dyDescent="0.4">
      <c r="B22" s="755">
        <v>14</v>
      </c>
      <c r="C22" s="756" t="s">
        <v>701</v>
      </c>
      <c r="D22" s="757"/>
      <c r="E22" s="757"/>
      <c r="F22" s="758"/>
      <c r="G22" s="759"/>
      <c r="H22" s="760">
        <v>3857824733.2467794</v>
      </c>
    </row>
    <row r="23" spans="2:8" ht="23.25" customHeight="1" thickBot="1" x14ac:dyDescent="0.4">
      <c r="B23" s="982" t="s">
        <v>702</v>
      </c>
      <c r="C23" s="983"/>
      <c r="D23" s="983"/>
      <c r="E23" s="983"/>
      <c r="F23" s="983"/>
      <c r="G23" s="983"/>
      <c r="H23" s="984"/>
    </row>
    <row r="24" spans="2:8" ht="15" thickBot="1" x14ac:dyDescent="0.4">
      <c r="B24" s="750">
        <v>15</v>
      </c>
      <c r="C24" s="742" t="s">
        <v>639</v>
      </c>
      <c r="D24" s="761"/>
      <c r="E24" s="762"/>
      <c r="F24" s="763"/>
      <c r="G24" s="764"/>
      <c r="H24" s="752"/>
    </row>
    <row r="25" spans="2:8" ht="29.5" thickBot="1" x14ac:dyDescent="0.4">
      <c r="B25" s="750" t="s">
        <v>703</v>
      </c>
      <c r="C25" s="742" t="s">
        <v>704</v>
      </c>
      <c r="D25" s="765"/>
      <c r="E25" s="778">
        <v>0</v>
      </c>
      <c r="F25" s="766">
        <v>0</v>
      </c>
      <c r="G25" s="766">
        <v>0</v>
      </c>
      <c r="H25" s="752">
        <v>0</v>
      </c>
    </row>
    <row r="26" spans="2:8" ht="29.5" thickBot="1" x14ac:dyDescent="0.4">
      <c r="B26" s="750">
        <v>16</v>
      </c>
      <c r="C26" s="742" t="s">
        <v>705</v>
      </c>
      <c r="D26" s="761"/>
      <c r="E26" s="778">
        <v>50010049.174847104</v>
      </c>
      <c r="F26" s="766">
        <v>0</v>
      </c>
      <c r="G26" s="766">
        <v>0</v>
      </c>
      <c r="H26" s="752">
        <v>25005024.587423552</v>
      </c>
    </row>
    <row r="27" spans="2:8" ht="15" thickBot="1" x14ac:dyDescent="0.4">
      <c r="B27" s="750">
        <v>17</v>
      </c>
      <c r="C27" s="742" t="s">
        <v>706</v>
      </c>
      <c r="D27" s="761"/>
      <c r="E27" s="778">
        <v>283213003.61005586</v>
      </c>
      <c r="F27" s="766">
        <v>280517742.71005321</v>
      </c>
      <c r="G27" s="766">
        <v>2534637630.0099688</v>
      </c>
      <c r="H27" s="752">
        <v>2383561917.751029</v>
      </c>
    </row>
    <row r="28" spans="2:8" ht="58.5" thickBot="1" x14ac:dyDescent="0.4">
      <c r="B28" s="745">
        <v>18</v>
      </c>
      <c r="C28" s="767" t="s">
        <v>707</v>
      </c>
      <c r="D28" s="761"/>
      <c r="E28" s="779">
        <v>0</v>
      </c>
      <c r="F28" s="768">
        <v>0</v>
      </c>
      <c r="G28" s="768">
        <v>0</v>
      </c>
      <c r="H28" s="748">
        <v>0</v>
      </c>
    </row>
    <row r="29" spans="2:8" ht="58.5" thickBot="1" x14ac:dyDescent="0.4">
      <c r="B29" s="745">
        <v>19</v>
      </c>
      <c r="C29" s="746" t="s">
        <v>708</v>
      </c>
      <c r="D29" s="761"/>
      <c r="E29" s="779">
        <v>109149.73000000001</v>
      </c>
      <c r="F29" s="768">
        <v>0</v>
      </c>
      <c r="G29" s="768">
        <v>122.36</v>
      </c>
      <c r="H29" s="748">
        <v>11037.333000000002</v>
      </c>
    </row>
    <row r="30" spans="2:8" ht="58.5" thickBot="1" x14ac:dyDescent="0.4">
      <c r="B30" s="745">
        <v>20</v>
      </c>
      <c r="C30" s="746" t="s">
        <v>709</v>
      </c>
      <c r="D30" s="761"/>
      <c r="E30" s="779">
        <v>203762756.60005602</v>
      </c>
      <c r="F30" s="768">
        <v>245639206.02005303</v>
      </c>
      <c r="G30" s="768">
        <v>1538079178.8999779</v>
      </c>
      <c r="H30" s="748">
        <v>1544058076.0095356</v>
      </c>
    </row>
    <row r="31" spans="2:8" ht="44" thickBot="1" x14ac:dyDescent="0.4">
      <c r="B31" s="745">
        <v>21</v>
      </c>
      <c r="C31" s="769" t="s">
        <v>710</v>
      </c>
      <c r="D31" s="761"/>
      <c r="E31" s="779">
        <v>0</v>
      </c>
      <c r="F31" s="768">
        <v>0</v>
      </c>
      <c r="G31" s="768">
        <v>0</v>
      </c>
      <c r="H31" s="748">
        <v>0</v>
      </c>
    </row>
    <row r="32" spans="2:8" ht="29.5" thickBot="1" x14ac:dyDescent="0.4">
      <c r="B32" s="745">
        <v>22</v>
      </c>
      <c r="C32" s="746" t="s">
        <v>711</v>
      </c>
      <c r="D32" s="761"/>
      <c r="E32" s="779">
        <v>26108711.949999861</v>
      </c>
      <c r="F32" s="768">
        <v>26954739.030000165</v>
      </c>
      <c r="G32" s="768">
        <v>996506517.98999047</v>
      </c>
      <c r="H32" s="748">
        <v>830163627.89949346</v>
      </c>
    </row>
    <row r="33" spans="2:8" ht="44" thickBot="1" x14ac:dyDescent="0.4">
      <c r="B33" s="745">
        <v>23</v>
      </c>
      <c r="C33" s="769" t="s">
        <v>710</v>
      </c>
      <c r="D33" s="761"/>
      <c r="E33" s="779">
        <v>26108711.949999861</v>
      </c>
      <c r="F33" s="768">
        <v>26954739.030000165</v>
      </c>
      <c r="G33" s="768">
        <v>996506517.98999047</v>
      </c>
      <c r="H33" s="748">
        <v>830163627.89949346</v>
      </c>
    </row>
    <row r="34" spans="2:8" ht="58.5" thickBot="1" x14ac:dyDescent="0.4">
      <c r="B34" s="745">
        <v>24</v>
      </c>
      <c r="C34" s="746" t="s">
        <v>712</v>
      </c>
      <c r="D34" s="761"/>
      <c r="E34" s="779">
        <v>53232385.329999998</v>
      </c>
      <c r="F34" s="768">
        <v>7923797.6600000001</v>
      </c>
      <c r="G34" s="768">
        <v>51810.76</v>
      </c>
      <c r="H34" s="748">
        <v>9329176.5089999996</v>
      </c>
    </row>
    <row r="35" spans="2:8" ht="15" thickBot="1" x14ac:dyDescent="0.4">
      <c r="B35" s="750">
        <v>25</v>
      </c>
      <c r="C35" s="742" t="s">
        <v>713</v>
      </c>
      <c r="D35" s="761"/>
      <c r="E35" s="778">
        <v>0</v>
      </c>
      <c r="F35" s="766">
        <v>0</v>
      </c>
      <c r="G35" s="766">
        <v>0</v>
      </c>
      <c r="H35" s="766">
        <v>0</v>
      </c>
    </row>
    <row r="36" spans="2:8" ht="15" thickBot="1" x14ac:dyDescent="0.4">
      <c r="B36" s="750">
        <v>26</v>
      </c>
      <c r="C36" s="742" t="s">
        <v>714</v>
      </c>
      <c r="D36" s="761"/>
      <c r="E36" s="784">
        <f>SUM(E37,E38,E39,E40,E41)</f>
        <v>7298.2180526669836</v>
      </c>
      <c r="F36" s="784">
        <f>SUM(F37,F38,F39,F40,F41)</f>
        <v>0</v>
      </c>
      <c r="G36" s="784">
        <f>SUM(G37,G38,G39,G40,G41)</f>
        <v>87186373.869112015</v>
      </c>
      <c r="H36" s="766">
        <f>SUM(H37,H38,H39,H40,H41)</f>
        <v>7298.2180526669836</v>
      </c>
    </row>
    <row r="37" spans="2:8" ht="15" thickBot="1" x14ac:dyDescent="0.4">
      <c r="B37" s="745">
        <v>27</v>
      </c>
      <c r="C37" s="746" t="s">
        <v>715</v>
      </c>
      <c r="D37" s="761"/>
      <c r="E37" s="761"/>
      <c r="F37" s="770"/>
      <c r="G37" s="768">
        <v>0</v>
      </c>
      <c r="H37" s="771">
        <v>0</v>
      </c>
    </row>
    <row r="38" spans="2:8" ht="44" thickBot="1" x14ac:dyDescent="0.4">
      <c r="B38" s="745">
        <v>28</v>
      </c>
      <c r="C38" s="746" t="s">
        <v>716</v>
      </c>
      <c r="D38" s="761"/>
      <c r="E38" s="985">
        <v>0</v>
      </c>
      <c r="F38" s="986">
        <v>0</v>
      </c>
      <c r="G38" s="987">
        <v>0</v>
      </c>
      <c r="H38" s="748">
        <v>0</v>
      </c>
    </row>
    <row r="39" spans="2:8" ht="15" thickBot="1" x14ac:dyDescent="0.4">
      <c r="B39" s="745">
        <v>29</v>
      </c>
      <c r="C39" s="746" t="s">
        <v>717</v>
      </c>
      <c r="D39" s="772"/>
      <c r="E39" s="985">
        <v>0</v>
      </c>
      <c r="F39" s="986"/>
      <c r="G39" s="987"/>
      <c r="H39" s="748">
        <v>0</v>
      </c>
    </row>
    <row r="40" spans="2:8" ht="29.5" thickBot="1" x14ac:dyDescent="0.4">
      <c r="B40" s="745">
        <v>30</v>
      </c>
      <c r="C40" s="746" t="s">
        <v>718</v>
      </c>
      <c r="D40" s="761"/>
      <c r="E40" s="985">
        <v>7298.2180526669836</v>
      </c>
      <c r="F40" s="986"/>
      <c r="G40" s="987"/>
      <c r="H40" s="748">
        <v>7298.2180526669836</v>
      </c>
    </row>
    <row r="41" spans="2:8" ht="29.5" thickBot="1" x14ac:dyDescent="0.4">
      <c r="B41" s="745">
        <v>31</v>
      </c>
      <c r="C41" s="746" t="s">
        <v>719</v>
      </c>
      <c r="D41" s="761"/>
      <c r="E41" s="785">
        <v>0</v>
      </c>
      <c r="F41" s="786">
        <v>0</v>
      </c>
      <c r="G41" s="768">
        <v>87186373.869112015</v>
      </c>
      <c r="H41" s="748"/>
    </row>
    <row r="42" spans="2:8" ht="15" thickBot="1" x14ac:dyDescent="0.4">
      <c r="B42" s="750">
        <v>32</v>
      </c>
      <c r="C42" s="742" t="s">
        <v>720</v>
      </c>
      <c r="D42" s="761"/>
      <c r="E42" s="787">
        <v>770068191.74995673</v>
      </c>
      <c r="F42" s="773">
        <v>0</v>
      </c>
      <c r="G42" s="773">
        <v>0</v>
      </c>
      <c r="H42" s="774">
        <v>35084434.085497841</v>
      </c>
    </row>
    <row r="43" spans="2:8" ht="15" thickBot="1" x14ac:dyDescent="0.4">
      <c r="B43" s="755">
        <v>33</v>
      </c>
      <c r="C43" s="756" t="s">
        <v>721</v>
      </c>
      <c r="D43" s="757"/>
      <c r="E43" s="757"/>
      <c r="F43" s="758"/>
      <c r="G43" s="775"/>
      <c r="H43" s="760">
        <v>2530837750.2930622</v>
      </c>
    </row>
    <row r="44" spans="2:8" ht="15" thickBot="1" x14ac:dyDescent="0.4">
      <c r="B44" s="206">
        <v>34</v>
      </c>
      <c r="C44" s="209" t="s">
        <v>722</v>
      </c>
      <c r="D44" s="207"/>
      <c r="E44" s="207"/>
      <c r="F44" s="208"/>
      <c r="G44" s="208"/>
      <c r="H44" s="788">
        <v>1.5243271651057271</v>
      </c>
    </row>
  </sheetData>
  <mergeCells count="8">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0EDE-1588-4932-B4A3-C053E5E711A7}">
  <sheetPr codeName="Sheet39">
    <pageSetUpPr fitToPage="1"/>
  </sheetPr>
  <dimension ref="B2:S12"/>
  <sheetViews>
    <sheetView workbookViewId="0"/>
    <sheetView workbookViewId="1"/>
  </sheetViews>
  <sheetFormatPr defaultColWidth="9.1796875" defaultRowHeight="14.5" x14ac:dyDescent="0.35"/>
  <cols>
    <col min="1" max="1" width="5.7265625" style="1" customWidth="1"/>
    <col min="2" max="2" width="6.7265625" style="1" customWidth="1"/>
    <col min="3" max="9" width="9.1796875" style="1"/>
    <col min="10" max="11" width="9.1796875" style="1" customWidth="1"/>
    <col min="12" max="12" width="19.54296875" style="1" customWidth="1"/>
    <col min="13" max="17" width="9.1796875" style="1" hidden="1" customWidth="1"/>
    <col min="18" max="19" width="7.81640625" style="1" customWidth="1"/>
    <col min="20" max="16384" width="9.1796875" style="1"/>
  </cols>
  <sheetData>
    <row r="2" spans="2:19" x14ac:dyDescent="0.35">
      <c r="B2" s="228" t="s">
        <v>766</v>
      </c>
    </row>
    <row r="4" spans="2:19" x14ac:dyDescent="0.35">
      <c r="B4" s="989" t="s">
        <v>780</v>
      </c>
      <c r="C4" s="989"/>
      <c r="D4" s="989"/>
      <c r="E4" s="989"/>
      <c r="F4" s="989"/>
      <c r="G4" s="989"/>
      <c r="H4" s="989"/>
      <c r="I4" s="989"/>
      <c r="J4" s="989"/>
      <c r="K4" s="989"/>
      <c r="L4" s="989"/>
      <c r="M4" s="989"/>
      <c r="N4" s="989"/>
      <c r="O4" s="989"/>
      <c r="P4" s="989"/>
      <c r="Q4" s="989"/>
      <c r="R4" s="989"/>
      <c r="S4" s="989"/>
    </row>
    <row r="5" spans="2:19" x14ac:dyDescent="0.35">
      <c r="B5" s="990" t="s">
        <v>781</v>
      </c>
      <c r="C5" s="990"/>
      <c r="D5" s="990"/>
      <c r="E5" s="990"/>
      <c r="F5" s="990"/>
      <c r="G5" s="990"/>
      <c r="H5" s="990"/>
      <c r="I5" s="990"/>
      <c r="J5" s="990"/>
      <c r="K5" s="990"/>
      <c r="L5" s="990"/>
      <c r="M5" s="990"/>
      <c r="N5" s="990"/>
      <c r="O5" s="990"/>
      <c r="P5" s="990"/>
      <c r="Q5" s="990"/>
      <c r="R5" s="990"/>
      <c r="S5" s="990"/>
    </row>
    <row r="6" spans="2:19" ht="34.5" customHeight="1" x14ac:dyDescent="0.35">
      <c r="B6" s="42" t="s">
        <v>117</v>
      </c>
      <c r="C6" s="988" t="s">
        <v>782</v>
      </c>
      <c r="D6" s="988"/>
      <c r="E6" s="988"/>
      <c r="F6" s="988"/>
      <c r="G6" s="988"/>
      <c r="H6" s="988"/>
      <c r="I6" s="988"/>
      <c r="J6" s="988"/>
      <c r="K6" s="988"/>
      <c r="L6" s="988"/>
      <c r="M6" s="988"/>
      <c r="N6" s="988"/>
      <c r="O6" s="988"/>
      <c r="P6" s="988"/>
      <c r="Q6" s="988"/>
      <c r="R6" s="988"/>
      <c r="S6" s="988"/>
    </row>
    <row r="7" spans="2:19" x14ac:dyDescent="0.35">
      <c r="B7" s="880" t="s">
        <v>118</v>
      </c>
      <c r="C7" s="988" t="s">
        <v>783</v>
      </c>
      <c r="D7" s="988"/>
      <c r="E7" s="988"/>
      <c r="F7" s="988"/>
      <c r="G7" s="988"/>
      <c r="H7" s="988"/>
      <c r="I7" s="988"/>
      <c r="J7" s="988"/>
      <c r="K7" s="988"/>
      <c r="L7" s="988"/>
      <c r="M7" s="988"/>
      <c r="N7" s="988"/>
      <c r="O7" s="988"/>
      <c r="P7" s="988"/>
      <c r="Q7" s="988"/>
      <c r="R7" s="988"/>
      <c r="S7" s="988"/>
    </row>
    <row r="8" spans="2:19" x14ac:dyDescent="0.35">
      <c r="B8" s="880"/>
      <c r="C8" s="988"/>
      <c r="D8" s="988"/>
      <c r="E8" s="988"/>
      <c r="F8" s="988"/>
      <c r="G8" s="988"/>
      <c r="H8" s="988"/>
      <c r="I8" s="988"/>
      <c r="J8" s="988"/>
      <c r="K8" s="988"/>
      <c r="L8" s="988"/>
      <c r="M8" s="988"/>
      <c r="N8" s="988"/>
      <c r="O8" s="988"/>
      <c r="P8" s="988"/>
      <c r="Q8" s="988"/>
      <c r="R8" s="988"/>
      <c r="S8" s="988"/>
    </row>
    <row r="9" spans="2:19" x14ac:dyDescent="0.35">
      <c r="B9" s="991" t="s">
        <v>148</v>
      </c>
      <c r="C9" s="988" t="s">
        <v>784</v>
      </c>
      <c r="D9" s="988"/>
      <c r="E9" s="988"/>
      <c r="F9" s="988"/>
      <c r="G9" s="988"/>
      <c r="H9" s="988"/>
      <c r="I9" s="988"/>
      <c r="J9" s="988"/>
      <c r="K9" s="988"/>
      <c r="L9" s="988"/>
      <c r="M9" s="988"/>
      <c r="N9" s="988"/>
      <c r="O9" s="988"/>
      <c r="P9" s="988"/>
      <c r="Q9" s="988"/>
      <c r="R9" s="988"/>
      <c r="S9" s="988"/>
    </row>
    <row r="10" spans="2:19" x14ac:dyDescent="0.35">
      <c r="B10" s="991"/>
      <c r="C10" s="988"/>
      <c r="D10" s="988"/>
      <c r="E10" s="988"/>
      <c r="F10" s="988"/>
      <c r="G10" s="988"/>
      <c r="H10" s="988"/>
      <c r="I10" s="988"/>
      <c r="J10" s="988"/>
      <c r="K10" s="988"/>
      <c r="L10" s="988"/>
      <c r="M10" s="988"/>
      <c r="N10" s="988"/>
      <c r="O10" s="988"/>
      <c r="P10" s="988"/>
      <c r="Q10" s="988"/>
      <c r="R10" s="988"/>
      <c r="S10" s="988"/>
    </row>
    <row r="11" spans="2:19" x14ac:dyDescent="0.35">
      <c r="B11" s="880" t="s">
        <v>133</v>
      </c>
      <c r="C11" s="988" t="s">
        <v>785</v>
      </c>
      <c r="D11" s="988"/>
      <c r="E11" s="988"/>
      <c r="F11" s="988"/>
      <c r="G11" s="988"/>
      <c r="H11" s="988"/>
      <c r="I11" s="988"/>
      <c r="J11" s="988"/>
      <c r="K11" s="988"/>
      <c r="L11" s="988"/>
      <c r="M11" s="988"/>
      <c r="N11" s="988"/>
      <c r="O11" s="988"/>
      <c r="P11" s="988"/>
      <c r="Q11" s="988"/>
      <c r="R11" s="988"/>
      <c r="S11" s="988"/>
    </row>
    <row r="12" spans="2:19" x14ac:dyDescent="0.35">
      <c r="B12" s="880"/>
      <c r="C12" s="988"/>
      <c r="D12" s="988"/>
      <c r="E12" s="988"/>
      <c r="F12" s="988"/>
      <c r="G12" s="988"/>
      <c r="H12" s="988"/>
      <c r="I12" s="988"/>
      <c r="J12" s="988"/>
      <c r="K12" s="988"/>
      <c r="L12" s="988"/>
      <c r="M12" s="988"/>
      <c r="N12" s="988"/>
      <c r="O12" s="988"/>
      <c r="P12" s="988"/>
      <c r="Q12" s="988"/>
      <c r="R12" s="988"/>
      <c r="S12" s="988"/>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2C59-74E9-43D9-A278-4AF9F49A881F}">
  <sheetPr codeName="Sheet40">
    <pageSetUpPr fitToPage="1"/>
  </sheetPr>
  <dimension ref="B2:S11"/>
  <sheetViews>
    <sheetView workbookViewId="0"/>
    <sheetView workbookViewId="1"/>
  </sheetViews>
  <sheetFormatPr defaultColWidth="9.1796875" defaultRowHeight="14.5" x14ac:dyDescent="0.35"/>
  <cols>
    <col min="1" max="1" width="5.7265625" style="1" customWidth="1"/>
    <col min="2" max="2" width="5.453125" style="1" customWidth="1"/>
    <col min="3" max="13" width="9.1796875" style="1"/>
    <col min="14" max="14" width="0.26953125" style="1" customWidth="1"/>
    <col min="15" max="18" width="9.1796875" style="1" hidden="1" customWidth="1"/>
    <col min="19" max="19" width="17.1796875" style="1" customWidth="1"/>
    <col min="20" max="16384" width="9.1796875" style="1"/>
  </cols>
  <sheetData>
    <row r="2" spans="2:19" x14ac:dyDescent="0.35">
      <c r="B2" s="228" t="s">
        <v>767</v>
      </c>
    </row>
    <row r="4" spans="2:19" x14ac:dyDescent="0.35">
      <c r="B4" s="990" t="s">
        <v>781</v>
      </c>
      <c r="C4" s="990"/>
      <c r="D4" s="990"/>
      <c r="E4" s="990"/>
      <c r="F4" s="990"/>
      <c r="G4" s="990"/>
      <c r="H4" s="990"/>
      <c r="I4" s="990"/>
      <c r="J4" s="990"/>
      <c r="K4" s="990"/>
      <c r="L4" s="990"/>
      <c r="M4" s="990"/>
      <c r="N4" s="990"/>
      <c r="O4" s="990"/>
      <c r="P4" s="990"/>
      <c r="Q4" s="990"/>
      <c r="R4" s="990"/>
      <c r="S4" s="990"/>
    </row>
    <row r="5" spans="2:19" ht="51.75" customHeight="1" x14ac:dyDescent="0.35">
      <c r="B5" s="42" t="s">
        <v>117</v>
      </c>
      <c r="C5" s="988" t="s">
        <v>786</v>
      </c>
      <c r="D5" s="988"/>
      <c r="E5" s="988"/>
      <c r="F5" s="988"/>
      <c r="G5" s="988"/>
      <c r="H5" s="988"/>
      <c r="I5" s="988"/>
      <c r="J5" s="988"/>
      <c r="K5" s="988"/>
      <c r="L5" s="988"/>
      <c r="M5" s="988"/>
      <c r="N5" s="988"/>
      <c r="O5" s="988"/>
      <c r="P5" s="988"/>
      <c r="Q5" s="988"/>
      <c r="R5" s="988"/>
      <c r="S5" s="988"/>
    </row>
    <row r="6" spans="2:19" ht="15" customHeight="1" x14ac:dyDescent="0.35">
      <c r="B6" s="880" t="s">
        <v>118</v>
      </c>
      <c r="C6" s="988" t="s">
        <v>787</v>
      </c>
      <c r="D6" s="988"/>
      <c r="E6" s="988"/>
      <c r="F6" s="988"/>
      <c r="G6" s="988"/>
      <c r="H6" s="988"/>
      <c r="I6" s="988"/>
      <c r="J6" s="988"/>
      <c r="K6" s="988"/>
      <c r="L6" s="988"/>
      <c r="M6" s="988"/>
      <c r="N6" s="988"/>
      <c r="O6" s="988"/>
      <c r="P6" s="988"/>
      <c r="Q6" s="988"/>
      <c r="R6" s="988"/>
      <c r="S6" s="988"/>
    </row>
    <row r="7" spans="2:19" x14ac:dyDescent="0.35">
      <c r="B7" s="880"/>
      <c r="C7" s="988"/>
      <c r="D7" s="988"/>
      <c r="E7" s="988"/>
      <c r="F7" s="988"/>
      <c r="G7" s="988"/>
      <c r="H7" s="988"/>
      <c r="I7" s="988"/>
      <c r="J7" s="988"/>
      <c r="K7" s="988"/>
      <c r="L7" s="988"/>
      <c r="M7" s="988"/>
      <c r="N7" s="988"/>
      <c r="O7" s="988"/>
      <c r="P7" s="988"/>
      <c r="Q7" s="988"/>
      <c r="R7" s="988"/>
      <c r="S7" s="988"/>
    </row>
    <row r="8" spans="2:19" x14ac:dyDescent="0.35">
      <c r="B8" s="880" t="s">
        <v>148</v>
      </c>
      <c r="C8" s="988" t="s">
        <v>788</v>
      </c>
      <c r="D8" s="988"/>
      <c r="E8" s="988"/>
      <c r="F8" s="988"/>
      <c r="G8" s="988"/>
      <c r="H8" s="988"/>
      <c r="I8" s="988"/>
      <c r="J8" s="988"/>
      <c r="K8" s="988"/>
      <c r="L8" s="988"/>
      <c r="M8" s="988"/>
      <c r="N8" s="988"/>
      <c r="O8" s="988"/>
      <c r="P8" s="988"/>
      <c r="Q8" s="988"/>
      <c r="R8" s="988"/>
      <c r="S8" s="988"/>
    </row>
    <row r="9" spans="2:19" x14ac:dyDescent="0.35">
      <c r="B9" s="880"/>
      <c r="C9" s="988"/>
      <c r="D9" s="988"/>
      <c r="E9" s="988"/>
      <c r="F9" s="988"/>
      <c r="G9" s="988"/>
      <c r="H9" s="988"/>
      <c r="I9" s="988"/>
      <c r="J9" s="988"/>
      <c r="K9" s="988"/>
      <c r="L9" s="988"/>
      <c r="M9" s="988"/>
      <c r="N9" s="988"/>
      <c r="O9" s="988"/>
      <c r="P9" s="988"/>
      <c r="Q9" s="988"/>
      <c r="R9" s="988"/>
      <c r="S9" s="988"/>
    </row>
    <row r="10" spans="2:19" x14ac:dyDescent="0.35">
      <c r="B10" s="880" t="s">
        <v>133</v>
      </c>
      <c r="C10" s="988" t="s">
        <v>789</v>
      </c>
      <c r="D10" s="988"/>
      <c r="E10" s="988"/>
      <c r="F10" s="988"/>
      <c r="G10" s="988"/>
      <c r="H10" s="988"/>
      <c r="I10" s="988"/>
      <c r="J10" s="988"/>
      <c r="K10" s="988"/>
      <c r="L10" s="988"/>
      <c r="M10" s="988"/>
      <c r="N10" s="988"/>
      <c r="O10" s="988"/>
      <c r="P10" s="988"/>
      <c r="Q10" s="988"/>
      <c r="R10" s="988"/>
      <c r="S10" s="988"/>
    </row>
    <row r="11" spans="2:19" ht="42" customHeight="1" x14ac:dyDescent="0.35">
      <c r="B11" s="880"/>
      <c r="C11" s="988"/>
      <c r="D11" s="988"/>
      <c r="E11" s="988"/>
      <c r="F11" s="988"/>
      <c r="G11" s="988"/>
      <c r="H11" s="988"/>
      <c r="I11" s="988"/>
      <c r="J11" s="988"/>
      <c r="K11" s="988"/>
      <c r="L11" s="988"/>
      <c r="M11" s="988"/>
      <c r="N11" s="988"/>
      <c r="O11" s="988"/>
      <c r="P11" s="988"/>
      <c r="Q11" s="988"/>
      <c r="R11" s="988"/>
      <c r="S11" s="988"/>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6EDB-D774-4BF6-B376-7017D1510420}">
  <sheetPr codeName="Sheet41">
    <pageSetUpPr fitToPage="1"/>
  </sheetPr>
  <dimension ref="A1:Q30"/>
  <sheetViews>
    <sheetView workbookViewId="0">
      <selection activeCell="D8" sqref="D8"/>
    </sheetView>
    <sheetView workbookViewId="1"/>
  </sheetViews>
  <sheetFormatPr defaultColWidth="9.1796875" defaultRowHeight="14.5" x14ac:dyDescent="0.35"/>
  <cols>
    <col min="1" max="1" width="5.81640625" style="1" customWidth="1"/>
    <col min="2" max="2" width="24" style="1" bestFit="1" customWidth="1"/>
    <col min="3" max="3" width="12.7265625" style="1" bestFit="1" customWidth="1"/>
    <col min="4" max="4" width="12.81640625" style="1" bestFit="1" customWidth="1"/>
    <col min="5" max="5" width="12" style="1" bestFit="1" customWidth="1"/>
    <col min="6" max="7" width="9.26953125" style="1" bestFit="1" customWidth="1"/>
    <col min="8" max="8" width="10.1796875" style="1" bestFit="1" customWidth="1"/>
    <col min="9" max="14" width="9.26953125" style="1" bestFit="1" customWidth="1"/>
    <col min="15" max="15" width="10.54296875" style="1" customWidth="1"/>
    <col min="16" max="16384" width="9.1796875" style="1"/>
  </cols>
  <sheetData>
    <row r="1" spans="1:17" x14ac:dyDescent="0.35">
      <c r="A1" s="228" t="s">
        <v>790</v>
      </c>
    </row>
    <row r="2" spans="1:17" ht="15.5" x14ac:dyDescent="0.35">
      <c r="A2" s="188"/>
      <c r="B2" s="229"/>
      <c r="C2" s="229"/>
      <c r="D2" s="229"/>
      <c r="E2" s="229"/>
      <c r="F2" s="229"/>
      <c r="G2" s="229"/>
      <c r="H2" s="229"/>
      <c r="I2" s="229"/>
      <c r="J2" s="229"/>
      <c r="K2" s="229"/>
      <c r="L2" s="229"/>
      <c r="M2" s="229"/>
      <c r="N2" s="229"/>
      <c r="O2" s="229"/>
      <c r="P2" s="229"/>
      <c r="Q2" s="229"/>
    </row>
    <row r="3" spans="1:17" ht="16" thickBot="1" x14ac:dyDescent="0.4">
      <c r="A3" s="188"/>
      <c r="B3" s="229"/>
      <c r="C3" s="229"/>
      <c r="D3" s="229"/>
      <c r="E3" s="229"/>
      <c r="F3" s="229"/>
      <c r="G3" s="229"/>
      <c r="H3" s="229"/>
      <c r="I3" s="229"/>
      <c r="J3" s="229"/>
      <c r="K3" s="229"/>
      <c r="L3" s="229"/>
      <c r="M3" s="229"/>
      <c r="N3" s="229"/>
      <c r="O3" s="229"/>
      <c r="P3" s="229"/>
      <c r="Q3" s="229"/>
    </row>
    <row r="4" spans="1:17" ht="16" thickBot="1" x14ac:dyDescent="0.4">
      <c r="A4" s="230"/>
      <c r="B4" s="230"/>
      <c r="C4" s="231" t="s">
        <v>7</v>
      </c>
      <c r="D4" s="232" t="s">
        <v>8</v>
      </c>
      <c r="E4" s="232" t="s">
        <v>9</v>
      </c>
      <c r="F4" s="232" t="s">
        <v>46</v>
      </c>
      <c r="G4" s="232" t="s">
        <v>47</v>
      </c>
      <c r="H4" s="232" t="s">
        <v>156</v>
      </c>
      <c r="I4" s="232" t="s">
        <v>157</v>
      </c>
      <c r="J4" s="232" t="s">
        <v>158</v>
      </c>
      <c r="K4" s="232" t="s">
        <v>159</v>
      </c>
      <c r="L4" s="232" t="s">
        <v>160</v>
      </c>
      <c r="M4" s="232" t="s">
        <v>161</v>
      </c>
      <c r="N4" s="232" t="s">
        <v>162</v>
      </c>
      <c r="O4" s="232" t="s">
        <v>163</v>
      </c>
      <c r="P4" s="232" t="s">
        <v>758</v>
      </c>
      <c r="Q4" s="232" t="s">
        <v>759</v>
      </c>
    </row>
    <row r="5" spans="1:17" ht="40.5" customHeight="1" thickBot="1" x14ac:dyDescent="0.4">
      <c r="A5" s="230"/>
      <c r="B5" s="230"/>
      <c r="C5" s="992" t="s">
        <v>791</v>
      </c>
      <c r="D5" s="993"/>
      <c r="E5" s="993"/>
      <c r="F5" s="993"/>
      <c r="G5" s="993"/>
      <c r="H5" s="994"/>
      <c r="I5" s="995" t="s">
        <v>792</v>
      </c>
      <c r="J5" s="993"/>
      <c r="K5" s="993"/>
      <c r="L5" s="993"/>
      <c r="M5" s="993"/>
      <c r="N5" s="994"/>
      <c r="O5" s="996" t="s">
        <v>793</v>
      </c>
      <c r="P5" s="992" t="s">
        <v>794</v>
      </c>
      <c r="Q5" s="994"/>
    </row>
    <row r="6" spans="1:17" ht="57.75" customHeight="1" thickBot="1" x14ac:dyDescent="0.4">
      <c r="A6" s="230"/>
      <c r="B6" s="230"/>
      <c r="C6" s="998" t="s">
        <v>795</v>
      </c>
      <c r="D6" s="999"/>
      <c r="E6" s="1000"/>
      <c r="F6" s="1001" t="s">
        <v>796</v>
      </c>
      <c r="G6" s="999"/>
      <c r="H6" s="1000"/>
      <c r="I6" s="1001" t="s">
        <v>797</v>
      </c>
      <c r="J6" s="999"/>
      <c r="K6" s="1000"/>
      <c r="L6" s="1001" t="s">
        <v>798</v>
      </c>
      <c r="M6" s="999"/>
      <c r="N6" s="1000"/>
      <c r="O6" s="997"/>
      <c r="P6" s="1002" t="s">
        <v>799</v>
      </c>
      <c r="Q6" s="1002" t="s">
        <v>800</v>
      </c>
    </row>
    <row r="7" spans="1:17" ht="25.5" thickBot="1" x14ac:dyDescent="0.4">
      <c r="A7" s="230"/>
      <c r="B7" s="233"/>
      <c r="C7" s="234"/>
      <c r="D7" s="232" t="s">
        <v>801</v>
      </c>
      <c r="E7" s="232" t="s">
        <v>802</v>
      </c>
      <c r="F7" s="234"/>
      <c r="G7" s="232" t="s">
        <v>802</v>
      </c>
      <c r="H7" s="232" t="s">
        <v>803</v>
      </c>
      <c r="I7" s="235"/>
      <c r="J7" s="236" t="s">
        <v>801</v>
      </c>
      <c r="K7" s="236" t="s">
        <v>802</v>
      </c>
      <c r="L7" s="234"/>
      <c r="M7" s="236" t="s">
        <v>802</v>
      </c>
      <c r="N7" s="236" t="s">
        <v>803</v>
      </c>
      <c r="O7" s="234"/>
      <c r="P7" s="1003"/>
      <c r="Q7" s="1003"/>
    </row>
    <row r="8" spans="1:17" ht="25.5" thickBot="1" x14ac:dyDescent="0.4">
      <c r="A8" s="237" t="s">
        <v>804</v>
      </c>
      <c r="B8" s="238" t="s">
        <v>805</v>
      </c>
      <c r="C8" s="701">
        <f>SUM(D8:E8)</f>
        <v>2509775947.4299998</v>
      </c>
      <c r="D8" s="702">
        <v>2509775947.4299998</v>
      </c>
      <c r="E8" s="702"/>
      <c r="F8" s="701">
        <f>SUM(G8:H8)</f>
        <v>0</v>
      </c>
      <c r="G8" s="702"/>
      <c r="H8" s="702"/>
      <c r="I8" s="702"/>
      <c r="J8" s="701"/>
      <c r="K8" s="701"/>
      <c r="L8" s="701"/>
      <c r="M8" s="701"/>
      <c r="N8" s="701"/>
      <c r="O8" s="714"/>
      <c r="P8" s="715"/>
      <c r="Q8" s="715"/>
    </row>
    <row r="9" spans="1:17" ht="15" thickBot="1" x14ac:dyDescent="0.4">
      <c r="A9" s="237" t="s">
        <v>179</v>
      </c>
      <c r="B9" s="238" t="s">
        <v>806</v>
      </c>
      <c r="C9" s="701">
        <f t="shared" ref="C9:C29" si="0">SUM(D9:E9)</f>
        <v>3331869322.5499997</v>
      </c>
      <c r="D9" s="702">
        <f>SUM(D10:D14,D16)</f>
        <v>3060017350.6099997</v>
      </c>
      <c r="E9" s="702">
        <f t="shared" ref="E9" si="1">SUM(E10:E14,E16)</f>
        <v>271851971.94000006</v>
      </c>
      <c r="F9" s="701">
        <f t="shared" ref="F9:F29" si="2">SUM(G9:H9)</f>
        <v>8610064.2599999998</v>
      </c>
      <c r="G9" s="702">
        <f t="shared" ref="G9:H9" si="3">SUM(G10:G14,G16)</f>
        <v>0</v>
      </c>
      <c r="H9" s="702">
        <f t="shared" si="3"/>
        <v>8610064.2599999998</v>
      </c>
      <c r="I9" s="702">
        <f t="shared" ref="I9:I29" si="4">SUM(J9:K9)</f>
        <v>-18970780.350000001</v>
      </c>
      <c r="J9" s="701">
        <f t="shared" ref="J9" si="5">SUM(J10:J14,J16)</f>
        <v>-11108344.16</v>
      </c>
      <c r="K9" s="701">
        <f t="shared" ref="K9" si="6">SUM(K10:K14,K16)</f>
        <v>-7862436.1900000004</v>
      </c>
      <c r="L9" s="701">
        <f t="shared" ref="L9:L29" si="7">SUM(M9:N9)</f>
        <v>-1566278.7000000002</v>
      </c>
      <c r="M9" s="701">
        <f t="shared" ref="M9" si="8">SUM(M10:M14,M16)</f>
        <v>0</v>
      </c>
      <c r="N9" s="701">
        <f t="shared" ref="N9" si="9">SUM(N10:N14,N16)</f>
        <v>-1566278.7000000002</v>
      </c>
      <c r="O9" s="714"/>
      <c r="P9" s="715"/>
      <c r="Q9" s="715"/>
    </row>
    <row r="10" spans="1:17" ht="15" thickBot="1" x14ac:dyDescent="0.4">
      <c r="A10" s="240" t="s">
        <v>181</v>
      </c>
      <c r="B10" s="241" t="s">
        <v>807</v>
      </c>
      <c r="C10" s="716">
        <f t="shared" si="0"/>
        <v>6620.87</v>
      </c>
      <c r="D10" s="716">
        <v>6620.87</v>
      </c>
      <c r="E10" s="716">
        <v>0</v>
      </c>
      <c r="F10" s="702">
        <f t="shared" si="2"/>
        <v>0</v>
      </c>
      <c r="G10" s="702"/>
      <c r="H10" s="702">
        <v>0</v>
      </c>
      <c r="I10" s="702">
        <f t="shared" si="4"/>
        <v>-0.2</v>
      </c>
      <c r="J10" s="702">
        <v>-0.2</v>
      </c>
      <c r="K10" s="702">
        <v>0</v>
      </c>
      <c r="L10" s="702">
        <f t="shared" si="7"/>
        <v>0</v>
      </c>
      <c r="M10" s="702"/>
      <c r="N10" s="702">
        <v>0</v>
      </c>
      <c r="O10" s="715"/>
      <c r="P10" s="715"/>
      <c r="Q10" s="715"/>
    </row>
    <row r="11" spans="1:17" ht="15" thickBot="1" x14ac:dyDescent="0.4">
      <c r="A11" s="240" t="s">
        <v>808</v>
      </c>
      <c r="B11" s="241" t="s">
        <v>809</v>
      </c>
      <c r="C11" s="716">
        <f t="shared" si="0"/>
        <v>86288265.390000001</v>
      </c>
      <c r="D11" s="716">
        <v>86288265.390000001</v>
      </c>
      <c r="E11" s="716">
        <v>0</v>
      </c>
      <c r="F11" s="702">
        <f t="shared" si="2"/>
        <v>0</v>
      </c>
      <c r="G11" s="702"/>
      <c r="H11" s="702">
        <v>0</v>
      </c>
      <c r="I11" s="702">
        <f t="shared" si="4"/>
        <v>-160690.76999999999</v>
      </c>
      <c r="J11" s="702">
        <v>-160690.76999999999</v>
      </c>
      <c r="K11" s="702">
        <v>0</v>
      </c>
      <c r="L11" s="702">
        <f t="shared" si="7"/>
        <v>0</v>
      </c>
      <c r="M11" s="702"/>
      <c r="N11" s="702">
        <v>0</v>
      </c>
      <c r="O11" s="715"/>
      <c r="P11" s="715"/>
      <c r="Q11" s="715"/>
    </row>
    <row r="12" spans="1:17" ht="15" thickBot="1" x14ac:dyDescent="0.4">
      <c r="A12" s="240" t="s">
        <v>810</v>
      </c>
      <c r="B12" s="241" t="s">
        <v>811</v>
      </c>
      <c r="C12" s="716">
        <f t="shared" si="0"/>
        <v>122.36</v>
      </c>
      <c r="D12" s="716">
        <v>122.36</v>
      </c>
      <c r="E12" s="716">
        <v>0</v>
      </c>
      <c r="F12" s="702">
        <f t="shared" si="2"/>
        <v>0</v>
      </c>
      <c r="G12" s="702"/>
      <c r="H12" s="702">
        <v>0</v>
      </c>
      <c r="I12" s="702">
        <f t="shared" si="4"/>
        <v>-0.02</v>
      </c>
      <c r="J12" s="702">
        <v>-0.02</v>
      </c>
      <c r="K12" s="702">
        <v>0</v>
      </c>
      <c r="L12" s="702">
        <f t="shared" si="7"/>
        <v>0</v>
      </c>
      <c r="M12" s="702"/>
      <c r="N12" s="702">
        <v>0</v>
      </c>
      <c r="O12" s="715"/>
      <c r="P12" s="715"/>
      <c r="Q12" s="715"/>
    </row>
    <row r="13" spans="1:17" ht="15" thickBot="1" x14ac:dyDescent="0.4">
      <c r="A13" s="240" t="s">
        <v>812</v>
      </c>
      <c r="B13" s="241" t="s">
        <v>813</v>
      </c>
      <c r="C13" s="716">
        <f t="shared" si="0"/>
        <v>346615668.53000003</v>
      </c>
      <c r="D13" s="716">
        <v>346405417.95000005</v>
      </c>
      <c r="E13" s="716">
        <v>210250.58</v>
      </c>
      <c r="F13" s="702">
        <f t="shared" si="2"/>
        <v>0</v>
      </c>
      <c r="G13" s="702"/>
      <c r="H13" s="702">
        <v>0</v>
      </c>
      <c r="I13" s="702">
        <f t="shared" si="4"/>
        <v>-621780.20000000007</v>
      </c>
      <c r="J13" s="702">
        <v>-621268.67000000004</v>
      </c>
      <c r="K13" s="702">
        <v>-511.53</v>
      </c>
      <c r="L13" s="702">
        <f t="shared" si="7"/>
        <v>0</v>
      </c>
      <c r="M13" s="702"/>
      <c r="N13" s="702">
        <v>0</v>
      </c>
      <c r="O13" s="715"/>
      <c r="P13" s="715"/>
      <c r="Q13" s="715"/>
    </row>
    <row r="14" spans="1:17" ht="15" thickBot="1" x14ac:dyDescent="0.4">
      <c r="A14" s="240" t="s">
        <v>814</v>
      </c>
      <c r="B14" s="241" t="s">
        <v>815</v>
      </c>
      <c r="C14" s="716">
        <f t="shared" si="0"/>
        <v>1710629275.54</v>
      </c>
      <c r="D14" s="716">
        <v>1547047738.8599999</v>
      </c>
      <c r="E14" s="716">
        <v>163581536.68000001</v>
      </c>
      <c r="F14" s="702">
        <f t="shared" si="2"/>
        <v>3052824.55</v>
      </c>
      <c r="G14" s="702"/>
      <c r="H14" s="702">
        <v>3052824.55</v>
      </c>
      <c r="I14" s="702">
        <f t="shared" si="4"/>
        <v>-16598603.059999999</v>
      </c>
      <c r="J14" s="702">
        <v>-9670146.1799999997</v>
      </c>
      <c r="K14" s="702">
        <v>-6928456.8799999999</v>
      </c>
      <c r="L14" s="702">
        <f t="shared" si="7"/>
        <v>-947250.14</v>
      </c>
      <c r="M14" s="702"/>
      <c r="N14" s="702">
        <v>-947250.14</v>
      </c>
      <c r="O14" s="715"/>
      <c r="P14" s="715"/>
      <c r="Q14" s="715"/>
    </row>
    <row r="15" spans="1:17" ht="15" thickBot="1" x14ac:dyDescent="0.4">
      <c r="A15" s="240" t="s">
        <v>816</v>
      </c>
      <c r="B15" s="242" t="s">
        <v>817</v>
      </c>
      <c r="C15" s="716">
        <f t="shared" si="0"/>
        <v>1077106274.3900001</v>
      </c>
      <c r="D15" s="716">
        <v>937626215.45000005</v>
      </c>
      <c r="E15" s="716">
        <v>139480058.94</v>
      </c>
      <c r="F15" s="702">
        <f t="shared" si="2"/>
        <v>3052824.55</v>
      </c>
      <c r="G15" s="702"/>
      <c r="H15" s="702">
        <v>3052824.55</v>
      </c>
      <c r="I15" s="702">
        <f t="shared" si="4"/>
        <v>-8652284.7799999993</v>
      </c>
      <c r="J15" s="702">
        <v>-4267514.43</v>
      </c>
      <c r="K15" s="702">
        <v>-4384770.3499999996</v>
      </c>
      <c r="L15" s="702">
        <f t="shared" si="7"/>
        <v>-947250.14</v>
      </c>
      <c r="M15" s="702"/>
      <c r="N15" s="702">
        <v>-947250.14</v>
      </c>
      <c r="O15" s="715"/>
      <c r="P15" s="715"/>
      <c r="Q15" s="715"/>
    </row>
    <row r="16" spans="1:17" ht="15" thickBot="1" x14ac:dyDescent="0.4">
      <c r="A16" s="240" t="s">
        <v>818</v>
      </c>
      <c r="B16" s="241" t="s">
        <v>819</v>
      </c>
      <c r="C16" s="716">
        <f t="shared" si="0"/>
        <v>1188329369.8600001</v>
      </c>
      <c r="D16" s="716">
        <v>1080269185.1800001</v>
      </c>
      <c r="E16" s="716">
        <v>108060184.68000001</v>
      </c>
      <c r="F16" s="702">
        <f t="shared" si="2"/>
        <v>5557239.71</v>
      </c>
      <c r="G16" s="702"/>
      <c r="H16" s="702">
        <v>5557239.71</v>
      </c>
      <c r="I16" s="702">
        <f t="shared" si="4"/>
        <v>-1589706.1</v>
      </c>
      <c r="J16" s="702">
        <v>-656238.31999999995</v>
      </c>
      <c r="K16" s="702">
        <v>-933467.78</v>
      </c>
      <c r="L16" s="702">
        <f t="shared" si="7"/>
        <v>-619028.56000000006</v>
      </c>
      <c r="M16" s="702"/>
      <c r="N16" s="702">
        <v>-619028.56000000006</v>
      </c>
      <c r="O16" s="715"/>
      <c r="P16" s="715"/>
      <c r="Q16" s="715"/>
    </row>
    <row r="17" spans="1:17" ht="15" thickBot="1" x14ac:dyDescent="0.4">
      <c r="A17" s="243" t="s">
        <v>820</v>
      </c>
      <c r="B17" s="239" t="s">
        <v>821</v>
      </c>
      <c r="C17" s="702">
        <f t="shared" si="0"/>
        <v>938283.6399999999</v>
      </c>
      <c r="D17" s="702">
        <f>SUM(D18:D22)</f>
        <v>938283.6399999999</v>
      </c>
      <c r="E17" s="702">
        <f>SUM(E18:E22)</f>
        <v>0</v>
      </c>
      <c r="F17" s="702">
        <f t="shared" si="2"/>
        <v>0</v>
      </c>
      <c r="G17" s="702"/>
      <c r="H17" s="702"/>
      <c r="I17" s="702">
        <f t="shared" si="4"/>
        <v>0</v>
      </c>
      <c r="J17" s="702"/>
      <c r="K17" s="702"/>
      <c r="L17" s="702">
        <f t="shared" si="7"/>
        <v>0</v>
      </c>
      <c r="M17" s="702"/>
      <c r="N17" s="702"/>
      <c r="O17" s="715"/>
      <c r="P17" s="715"/>
      <c r="Q17" s="715"/>
    </row>
    <row r="18" spans="1:17" ht="15" thickBot="1" x14ac:dyDescent="0.4">
      <c r="A18" s="240" t="s">
        <v>822</v>
      </c>
      <c r="B18" s="241" t="s">
        <v>807</v>
      </c>
      <c r="C18" s="716">
        <f t="shared" si="0"/>
        <v>0</v>
      </c>
      <c r="D18" s="716">
        <v>0</v>
      </c>
      <c r="E18" s="716"/>
      <c r="F18" s="702">
        <f t="shared" si="2"/>
        <v>0</v>
      </c>
      <c r="G18" s="702"/>
      <c r="H18" s="702"/>
      <c r="I18" s="702">
        <f t="shared" si="4"/>
        <v>0</v>
      </c>
      <c r="J18" s="702"/>
      <c r="K18" s="702"/>
      <c r="L18" s="702">
        <f t="shared" si="7"/>
        <v>0</v>
      </c>
      <c r="M18" s="702"/>
      <c r="N18" s="702"/>
      <c r="O18" s="715"/>
      <c r="P18" s="715"/>
      <c r="Q18" s="715"/>
    </row>
    <row r="19" spans="1:17" ht="15" thickBot="1" x14ac:dyDescent="0.4">
      <c r="A19" s="240" t="s">
        <v>823</v>
      </c>
      <c r="B19" s="241" t="s">
        <v>809</v>
      </c>
      <c r="C19" s="716">
        <f t="shared" si="0"/>
        <v>0</v>
      </c>
      <c r="D19" s="716">
        <v>0</v>
      </c>
      <c r="E19" s="716"/>
      <c r="F19" s="702">
        <f t="shared" si="2"/>
        <v>0</v>
      </c>
      <c r="G19" s="702"/>
      <c r="H19" s="702"/>
      <c r="I19" s="702">
        <f t="shared" si="4"/>
        <v>0</v>
      </c>
      <c r="J19" s="702"/>
      <c r="K19" s="702"/>
      <c r="L19" s="702">
        <f t="shared" si="7"/>
        <v>0</v>
      </c>
      <c r="M19" s="702"/>
      <c r="N19" s="702"/>
      <c r="O19" s="715"/>
      <c r="P19" s="715"/>
      <c r="Q19" s="715"/>
    </row>
    <row r="20" spans="1:17" ht="15" thickBot="1" x14ac:dyDescent="0.4">
      <c r="A20" s="240" t="s">
        <v>824</v>
      </c>
      <c r="B20" s="241" t="s">
        <v>811</v>
      </c>
      <c r="C20" s="716">
        <f t="shared" si="0"/>
        <v>488487.6</v>
      </c>
      <c r="D20" s="716">
        <v>488487.6</v>
      </c>
      <c r="E20" s="716"/>
      <c r="F20" s="702">
        <f t="shared" si="2"/>
        <v>0</v>
      </c>
      <c r="G20" s="702"/>
      <c r="H20" s="702"/>
      <c r="I20" s="702">
        <f t="shared" si="4"/>
        <v>0</v>
      </c>
      <c r="J20" s="702"/>
      <c r="K20" s="702"/>
      <c r="L20" s="702">
        <f t="shared" si="7"/>
        <v>0</v>
      </c>
      <c r="M20" s="702"/>
      <c r="N20" s="702"/>
      <c r="O20" s="715"/>
      <c r="P20" s="715"/>
      <c r="Q20" s="715"/>
    </row>
    <row r="21" spans="1:17" ht="15" thickBot="1" x14ac:dyDescent="0.4">
      <c r="A21" s="240" t="s">
        <v>825</v>
      </c>
      <c r="B21" s="241" t="s">
        <v>813</v>
      </c>
      <c r="C21" s="716">
        <f t="shared" si="0"/>
        <v>0</v>
      </c>
      <c r="D21" s="716">
        <v>0</v>
      </c>
      <c r="E21" s="716"/>
      <c r="F21" s="702">
        <f t="shared" si="2"/>
        <v>0</v>
      </c>
      <c r="G21" s="702"/>
      <c r="H21" s="702"/>
      <c r="I21" s="702">
        <f t="shared" si="4"/>
        <v>0</v>
      </c>
      <c r="J21" s="702"/>
      <c r="K21" s="702"/>
      <c r="L21" s="702">
        <f t="shared" si="7"/>
        <v>0</v>
      </c>
      <c r="M21" s="702"/>
      <c r="N21" s="702"/>
      <c r="O21" s="715"/>
      <c r="P21" s="715"/>
      <c r="Q21" s="715"/>
    </row>
    <row r="22" spans="1:17" ht="15" thickBot="1" x14ac:dyDescent="0.4">
      <c r="A22" s="240" t="s">
        <v>826</v>
      </c>
      <c r="B22" s="241" t="s">
        <v>815</v>
      </c>
      <c r="C22" s="716">
        <f t="shared" si="0"/>
        <v>449796.04</v>
      </c>
      <c r="D22" s="716">
        <v>449796.04</v>
      </c>
      <c r="E22" s="716"/>
      <c r="F22" s="702">
        <f t="shared" si="2"/>
        <v>0</v>
      </c>
      <c r="G22" s="702"/>
      <c r="H22" s="702"/>
      <c r="I22" s="702">
        <f t="shared" si="4"/>
        <v>0</v>
      </c>
      <c r="J22" s="702"/>
      <c r="K22" s="702"/>
      <c r="L22" s="702">
        <f t="shared" si="7"/>
        <v>0</v>
      </c>
      <c r="M22" s="702"/>
      <c r="N22" s="702"/>
      <c r="O22" s="715"/>
      <c r="P22" s="715"/>
      <c r="Q22" s="715"/>
    </row>
    <row r="23" spans="1:17" ht="15" thickBot="1" x14ac:dyDescent="0.4">
      <c r="A23" s="243" t="s">
        <v>827</v>
      </c>
      <c r="B23" s="239" t="s">
        <v>740</v>
      </c>
      <c r="C23" s="703">
        <f t="shared" si="0"/>
        <v>759110842.6400001</v>
      </c>
      <c r="D23" s="703">
        <f>SUM(D24:D29)</f>
        <v>672632336.70000005</v>
      </c>
      <c r="E23" s="703">
        <f>SUM(E24:E29)</f>
        <v>86478505.939999998</v>
      </c>
      <c r="F23" s="703">
        <f t="shared" si="2"/>
        <v>105708.33</v>
      </c>
      <c r="G23" s="703">
        <f t="shared" ref="G23:H23" si="10">SUM(G24:G29)</f>
        <v>0</v>
      </c>
      <c r="H23" s="703">
        <f t="shared" si="10"/>
        <v>105708.33</v>
      </c>
      <c r="I23" s="703">
        <f t="shared" si="4"/>
        <v>-2482889.33</v>
      </c>
      <c r="J23" s="703">
        <f t="shared" ref="J23" si="11">SUM(J24:J29)</f>
        <v>-2080418.66</v>
      </c>
      <c r="K23" s="703">
        <f t="shared" ref="K23" si="12">SUM(K24:K29)</f>
        <v>-402470.67</v>
      </c>
      <c r="L23" s="703">
        <f t="shared" si="7"/>
        <v>-1743.75</v>
      </c>
      <c r="M23" s="703">
        <f t="shared" ref="M23" si="13">SUM(M24:M29)</f>
        <v>0</v>
      </c>
      <c r="N23" s="703">
        <f t="shared" ref="N23" si="14">SUM(N24:N29)</f>
        <v>-1743.75</v>
      </c>
      <c r="O23" s="717"/>
      <c r="P23" s="718"/>
      <c r="Q23" s="718"/>
    </row>
    <row r="24" spans="1:17" ht="15" thickBot="1" x14ac:dyDescent="0.4">
      <c r="A24" s="240" t="s">
        <v>828</v>
      </c>
      <c r="B24" s="241" t="s">
        <v>807</v>
      </c>
      <c r="C24" s="703">
        <f t="shared" si="0"/>
        <v>209479.13</v>
      </c>
      <c r="D24" s="703">
        <v>209479.13</v>
      </c>
      <c r="E24" s="703">
        <v>0</v>
      </c>
      <c r="F24" s="703">
        <f t="shared" si="2"/>
        <v>0</v>
      </c>
      <c r="G24" s="703"/>
      <c r="H24" s="703">
        <v>0</v>
      </c>
      <c r="I24" s="703">
        <f t="shared" si="4"/>
        <v>-0.93</v>
      </c>
      <c r="J24" s="703">
        <v>-0.93</v>
      </c>
      <c r="K24" s="703"/>
      <c r="L24" s="703">
        <f t="shared" si="7"/>
        <v>0</v>
      </c>
      <c r="M24" s="703"/>
      <c r="N24" s="703"/>
      <c r="O24" s="717"/>
      <c r="P24" s="718"/>
      <c r="Q24" s="718"/>
    </row>
    <row r="25" spans="1:17" ht="15" thickBot="1" x14ac:dyDescent="0.4">
      <c r="A25" s="240" t="s">
        <v>829</v>
      </c>
      <c r="B25" s="241" t="s">
        <v>809</v>
      </c>
      <c r="C25" s="703">
        <f t="shared" si="0"/>
        <v>102015017.53</v>
      </c>
      <c r="D25" s="703">
        <v>102014390.28</v>
      </c>
      <c r="E25" s="703">
        <v>627.25</v>
      </c>
      <c r="F25" s="703">
        <f t="shared" si="2"/>
        <v>0</v>
      </c>
      <c r="G25" s="703"/>
      <c r="H25" s="703">
        <v>0</v>
      </c>
      <c r="I25" s="703">
        <f t="shared" si="4"/>
        <v>-43243.51</v>
      </c>
      <c r="J25" s="703">
        <v>-43243.51</v>
      </c>
      <c r="K25" s="703"/>
      <c r="L25" s="703">
        <f t="shared" si="7"/>
        <v>0</v>
      </c>
      <c r="M25" s="703"/>
      <c r="N25" s="703"/>
      <c r="O25" s="717"/>
      <c r="P25" s="718"/>
      <c r="Q25" s="718"/>
    </row>
    <row r="26" spans="1:17" ht="15" thickBot="1" x14ac:dyDescent="0.4">
      <c r="A26" s="240" t="s">
        <v>830</v>
      </c>
      <c r="B26" s="241" t="s">
        <v>811</v>
      </c>
      <c r="C26" s="703">
        <f t="shared" si="0"/>
        <v>179877.64</v>
      </c>
      <c r="D26" s="703">
        <v>179877.64</v>
      </c>
      <c r="E26" s="703">
        <v>0</v>
      </c>
      <c r="F26" s="703">
        <f t="shared" si="2"/>
        <v>0</v>
      </c>
      <c r="G26" s="703"/>
      <c r="H26" s="703">
        <v>0</v>
      </c>
      <c r="I26" s="703">
        <f t="shared" si="4"/>
        <v>-38.72</v>
      </c>
      <c r="J26" s="703">
        <v>-38.72</v>
      </c>
      <c r="K26" s="703"/>
      <c r="L26" s="703">
        <f t="shared" si="7"/>
        <v>0</v>
      </c>
      <c r="M26" s="703"/>
      <c r="N26" s="703"/>
      <c r="O26" s="717"/>
      <c r="P26" s="718"/>
      <c r="Q26" s="718"/>
    </row>
    <row r="27" spans="1:17" ht="15" thickBot="1" x14ac:dyDescent="0.4">
      <c r="A27" s="240" t="s">
        <v>831</v>
      </c>
      <c r="B27" s="241" t="s">
        <v>813</v>
      </c>
      <c r="C27" s="703">
        <f t="shared" si="0"/>
        <v>58381627.119999997</v>
      </c>
      <c r="D27" s="703">
        <v>58381627.119999997</v>
      </c>
      <c r="E27" s="703">
        <v>0</v>
      </c>
      <c r="F27" s="703">
        <f t="shared" si="2"/>
        <v>0</v>
      </c>
      <c r="G27" s="703"/>
      <c r="H27" s="703">
        <v>0</v>
      </c>
      <c r="I27" s="703">
        <f t="shared" si="4"/>
        <v>-58791.66</v>
      </c>
      <c r="J27" s="703">
        <v>-58791.66</v>
      </c>
      <c r="K27" s="703"/>
      <c r="L27" s="703">
        <f t="shared" si="7"/>
        <v>0</v>
      </c>
      <c r="M27" s="703"/>
      <c r="N27" s="703"/>
      <c r="O27" s="717"/>
      <c r="P27" s="718"/>
      <c r="Q27" s="718"/>
    </row>
    <row r="28" spans="1:17" ht="15" thickBot="1" x14ac:dyDescent="0.4">
      <c r="A28" s="240" t="s">
        <v>832</v>
      </c>
      <c r="B28" s="241" t="s">
        <v>815</v>
      </c>
      <c r="C28" s="703">
        <f t="shared" si="0"/>
        <v>504352472.41000003</v>
      </c>
      <c r="D28" s="703">
        <v>488103663.68000001</v>
      </c>
      <c r="E28" s="703">
        <v>16248808.73</v>
      </c>
      <c r="F28" s="703">
        <f t="shared" si="2"/>
        <v>98798.66</v>
      </c>
      <c r="G28" s="703"/>
      <c r="H28" s="703">
        <v>98798.66</v>
      </c>
      <c r="I28" s="703">
        <f t="shared" si="4"/>
        <v>-2324610.9699999997</v>
      </c>
      <c r="J28" s="703">
        <v>-1976201.8599999999</v>
      </c>
      <c r="K28" s="703">
        <v>-348409.11</v>
      </c>
      <c r="L28" s="703">
        <f t="shared" si="7"/>
        <v>-209.99</v>
      </c>
      <c r="M28" s="703"/>
      <c r="N28" s="703">
        <v>-209.99</v>
      </c>
      <c r="O28" s="717"/>
      <c r="P28" s="718"/>
      <c r="Q28" s="718"/>
    </row>
    <row r="29" spans="1:17" ht="15" thickBot="1" x14ac:dyDescent="0.4">
      <c r="A29" s="240" t="s">
        <v>833</v>
      </c>
      <c r="B29" s="241" t="s">
        <v>819</v>
      </c>
      <c r="C29" s="703">
        <f t="shared" si="0"/>
        <v>93972368.810000002</v>
      </c>
      <c r="D29" s="703">
        <v>23743298.850000001</v>
      </c>
      <c r="E29" s="703">
        <v>70229069.959999993</v>
      </c>
      <c r="F29" s="703">
        <f t="shared" si="2"/>
        <v>6909.67</v>
      </c>
      <c r="G29" s="703"/>
      <c r="H29" s="703">
        <v>6909.67</v>
      </c>
      <c r="I29" s="703">
        <f t="shared" si="4"/>
        <v>-56203.54</v>
      </c>
      <c r="J29" s="703">
        <v>-2141.98</v>
      </c>
      <c r="K29" s="703">
        <v>-54061.56</v>
      </c>
      <c r="L29" s="703">
        <f t="shared" si="7"/>
        <v>-1533.76</v>
      </c>
      <c r="M29" s="703"/>
      <c r="N29" s="703">
        <v>-1533.76</v>
      </c>
      <c r="O29" s="717"/>
      <c r="P29" s="718"/>
      <c r="Q29" s="718"/>
    </row>
    <row r="30" spans="1:17" ht="15" thickBot="1" x14ac:dyDescent="0.4">
      <c r="A30" s="245" t="s">
        <v>834</v>
      </c>
      <c r="B30" s="244" t="s">
        <v>45</v>
      </c>
      <c r="C30" s="703">
        <f>C8+C9+C17+C23</f>
        <v>6601694396.2600002</v>
      </c>
      <c r="D30" s="703">
        <f t="shared" ref="D30:N30" si="15">D8+D9+D17+D23</f>
        <v>6243363918.3799992</v>
      </c>
      <c r="E30" s="703">
        <f t="shared" si="15"/>
        <v>358330477.88000005</v>
      </c>
      <c r="F30" s="703">
        <f t="shared" si="15"/>
        <v>8715772.5899999999</v>
      </c>
      <c r="G30" s="703">
        <f t="shared" si="15"/>
        <v>0</v>
      </c>
      <c r="H30" s="703">
        <f t="shared" si="15"/>
        <v>8715772.5899999999</v>
      </c>
      <c r="I30" s="703">
        <f t="shared" si="15"/>
        <v>-21453669.68</v>
      </c>
      <c r="J30" s="703">
        <f t="shared" si="15"/>
        <v>-13188762.82</v>
      </c>
      <c r="K30" s="703">
        <f t="shared" si="15"/>
        <v>-8264906.8600000003</v>
      </c>
      <c r="L30" s="703">
        <f t="shared" si="15"/>
        <v>-1568022.4500000002</v>
      </c>
      <c r="M30" s="703">
        <f t="shared" si="15"/>
        <v>0</v>
      </c>
      <c r="N30" s="703">
        <f t="shared" si="15"/>
        <v>-1568022.4500000002</v>
      </c>
      <c r="O30" s="718"/>
      <c r="P30" s="718"/>
      <c r="Q30" s="718"/>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1E1F-4F79-4A79-9A6A-679AD6E71042}">
  <sheetPr codeName="Sheet42">
    <pageSetUpPr fitToPage="1"/>
  </sheetPr>
  <dimension ref="B2:I9"/>
  <sheetViews>
    <sheetView workbookViewId="0"/>
    <sheetView workbookViewId="1"/>
  </sheetViews>
  <sheetFormatPr defaultColWidth="9.1796875" defaultRowHeight="14.5" x14ac:dyDescent="0.35"/>
  <cols>
    <col min="1" max="1" width="7.1796875" style="1" customWidth="1"/>
    <col min="2" max="2" width="6.1796875" style="1" customWidth="1"/>
    <col min="3" max="3" width="27" style="1" customWidth="1"/>
    <col min="4" max="4" width="18.54296875" style="1" bestFit="1" customWidth="1"/>
    <col min="5" max="5" width="10.7265625" style="1" customWidth="1"/>
    <col min="6" max="6" width="21.81640625" style="1" customWidth="1"/>
    <col min="7" max="7" width="13.1796875" style="1" customWidth="1"/>
    <col min="8" max="8" width="11.453125" style="1" customWidth="1"/>
    <col min="9" max="9" width="10.81640625" style="1" customWidth="1"/>
    <col min="10" max="16384" width="9.1796875" style="1"/>
  </cols>
  <sheetData>
    <row r="2" spans="2:9" x14ac:dyDescent="0.35">
      <c r="B2" s="228" t="s">
        <v>769</v>
      </c>
    </row>
    <row r="3" spans="2:9" x14ac:dyDescent="0.35">
      <c r="B3" s="246"/>
    </row>
    <row r="4" spans="2:9" x14ac:dyDescent="0.35">
      <c r="B4" s="246"/>
      <c r="D4" s="40" t="s">
        <v>7</v>
      </c>
      <c r="E4" s="40" t="s">
        <v>8</v>
      </c>
      <c r="F4" s="40" t="s">
        <v>9</v>
      </c>
      <c r="G4" s="40" t="s">
        <v>46</v>
      </c>
      <c r="H4" s="40" t="s">
        <v>47</v>
      </c>
      <c r="I4" s="40" t="s">
        <v>156</v>
      </c>
    </row>
    <row r="5" spans="2:9" x14ac:dyDescent="0.35">
      <c r="D5" s="946" t="s">
        <v>835</v>
      </c>
      <c r="E5" s="946"/>
      <c r="F5" s="946"/>
      <c r="G5" s="946"/>
      <c r="H5" s="946"/>
      <c r="I5" s="946"/>
    </row>
    <row r="6" spans="2:9" ht="42" customHeight="1" x14ac:dyDescent="0.35">
      <c r="D6" s="16" t="s">
        <v>836</v>
      </c>
      <c r="E6" s="16" t="s">
        <v>837</v>
      </c>
      <c r="F6" s="16" t="s">
        <v>838</v>
      </c>
      <c r="G6" s="16" t="s">
        <v>839</v>
      </c>
      <c r="H6" s="16" t="s">
        <v>840</v>
      </c>
      <c r="I6" s="16" t="s">
        <v>45</v>
      </c>
    </row>
    <row r="7" spans="2:9" x14ac:dyDescent="0.35">
      <c r="B7" s="143">
        <v>1</v>
      </c>
      <c r="C7" s="247" t="s">
        <v>806</v>
      </c>
      <c r="D7" s="248"/>
      <c r="E7" s="248"/>
      <c r="F7" s="248"/>
      <c r="G7" s="248"/>
      <c r="H7" s="248"/>
      <c r="I7" s="248"/>
    </row>
    <row r="8" spans="2:9" x14ac:dyDescent="0.35">
      <c r="B8" s="143">
        <v>2</v>
      </c>
      <c r="C8" s="247" t="s">
        <v>821</v>
      </c>
      <c r="D8" s="248"/>
      <c r="E8" s="248"/>
      <c r="F8" s="248"/>
      <c r="G8" s="248"/>
      <c r="H8" s="248"/>
      <c r="I8" s="248"/>
    </row>
    <row r="9" spans="2:9" x14ac:dyDescent="0.35">
      <c r="B9" s="249">
        <v>3</v>
      </c>
      <c r="C9" s="250" t="s">
        <v>45</v>
      </c>
      <c r="D9" s="28"/>
      <c r="E9" s="28"/>
      <c r="F9" s="28"/>
      <c r="G9" s="28"/>
      <c r="H9" s="28"/>
      <c r="I9" s="28"/>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3ADD-96EB-4F95-A2ED-F21865F80805}">
  <sheetPr codeName="Sheet43">
    <pageSetUpPr fitToPage="1"/>
  </sheetPr>
  <dimension ref="B2:E11"/>
  <sheetViews>
    <sheetView workbookViewId="0">
      <selection activeCell="D7" sqref="D7"/>
    </sheetView>
    <sheetView workbookViewId="1"/>
  </sheetViews>
  <sheetFormatPr defaultColWidth="9.1796875" defaultRowHeight="14.5" x14ac:dyDescent="0.35"/>
  <cols>
    <col min="1" max="1" width="7" style="1" customWidth="1"/>
    <col min="2" max="2" width="4.7265625" style="1" customWidth="1"/>
    <col min="3" max="3" width="58.54296875" style="1" customWidth="1"/>
    <col min="4" max="4" width="27.26953125" style="1" customWidth="1"/>
    <col min="5" max="5" width="9.1796875" style="1"/>
    <col min="6" max="6" width="3.26953125" style="1" customWidth="1"/>
    <col min="7" max="7" width="54.54296875" style="1" customWidth="1"/>
    <col min="8" max="8" width="25" style="1" customWidth="1"/>
    <col min="9" max="16384" width="9.1796875" style="1"/>
  </cols>
  <sheetData>
    <row r="2" spans="2:5" x14ac:dyDescent="0.35">
      <c r="B2" s="228" t="s">
        <v>770</v>
      </c>
      <c r="C2" s="3"/>
      <c r="D2" s="3"/>
      <c r="E2" s="3"/>
    </row>
    <row r="3" spans="2:5" ht="16" thickBot="1" x14ac:dyDescent="0.4">
      <c r="B3" s="251"/>
      <c r="C3" s="252"/>
      <c r="D3" s="252"/>
      <c r="E3" s="3"/>
    </row>
    <row r="4" spans="2:5" ht="16" thickBot="1" x14ac:dyDescent="0.4">
      <c r="B4" s="251"/>
      <c r="C4" s="252"/>
      <c r="D4" s="253" t="s">
        <v>7</v>
      </c>
      <c r="E4" s="3"/>
    </row>
    <row r="5" spans="2:5" ht="16" thickBot="1" x14ac:dyDescent="0.4">
      <c r="B5" s="251"/>
      <c r="C5" s="252"/>
      <c r="D5" s="254" t="s">
        <v>841</v>
      </c>
      <c r="E5" s="3"/>
    </row>
    <row r="6" spans="2:5" ht="25.5" customHeight="1" thickBot="1" x14ac:dyDescent="0.4">
      <c r="B6" s="255" t="s">
        <v>179</v>
      </c>
      <c r="C6" s="256" t="s">
        <v>842</v>
      </c>
      <c r="D6" s="704">
        <v>9931991.6500000004</v>
      </c>
      <c r="E6" s="3"/>
    </row>
    <row r="7" spans="2:5" ht="25.5" customHeight="1" thickBot="1" x14ac:dyDescent="0.4">
      <c r="B7" s="257" t="s">
        <v>181</v>
      </c>
      <c r="C7" s="258" t="s">
        <v>843</v>
      </c>
      <c r="D7" s="704">
        <v>66203.87</v>
      </c>
      <c r="E7" s="3"/>
    </row>
    <row r="8" spans="2:5" ht="25.5" customHeight="1" thickBot="1" x14ac:dyDescent="0.4">
      <c r="B8" s="257" t="s">
        <v>808</v>
      </c>
      <c r="C8" s="258" t="s">
        <v>844</v>
      </c>
      <c r="D8" s="704"/>
      <c r="E8" s="3"/>
    </row>
    <row r="9" spans="2:5" ht="25.5" customHeight="1" thickBot="1" x14ac:dyDescent="0.4">
      <c r="B9" s="257" t="s">
        <v>810</v>
      </c>
      <c r="C9" s="259" t="s">
        <v>845</v>
      </c>
      <c r="D9" s="705"/>
      <c r="E9" s="3"/>
    </row>
    <row r="10" spans="2:5" ht="25.5" customHeight="1" thickBot="1" x14ac:dyDescent="0.4">
      <c r="B10" s="257" t="s">
        <v>812</v>
      </c>
      <c r="C10" s="259" t="s">
        <v>846</v>
      </c>
      <c r="D10" s="705"/>
      <c r="E10" s="3"/>
    </row>
    <row r="11" spans="2:5" ht="25.5" customHeight="1" thickBot="1" x14ac:dyDescent="0.4">
      <c r="B11" s="260" t="s">
        <v>814</v>
      </c>
      <c r="C11" s="261" t="s">
        <v>847</v>
      </c>
      <c r="D11" s="705">
        <v>8610064.2599999998</v>
      </c>
      <c r="E11" s="3"/>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596D-82C0-45F9-B908-72EA83E0E51D}">
  <sheetPr codeName="Sheet44"/>
  <dimension ref="B2:E18"/>
  <sheetViews>
    <sheetView workbookViewId="0">
      <selection activeCell="H15" sqref="H15"/>
    </sheetView>
    <sheetView workbookViewId="1"/>
  </sheetViews>
  <sheetFormatPr defaultColWidth="9.1796875" defaultRowHeight="14.5" x14ac:dyDescent="0.35"/>
  <cols>
    <col min="1" max="1" width="7" style="1" customWidth="1"/>
    <col min="2" max="2" width="4.7265625" style="1" customWidth="1"/>
    <col min="3" max="3" width="58.54296875" style="1" customWidth="1"/>
    <col min="4" max="4" width="27.26953125" style="1" customWidth="1"/>
    <col min="5" max="5" width="29.1796875" style="1" customWidth="1"/>
    <col min="6" max="6" width="9.1796875" style="1"/>
    <col min="7" max="7" width="3.26953125" style="1" customWidth="1"/>
    <col min="8" max="8" width="54.54296875" style="1" customWidth="1"/>
    <col min="9" max="9" width="25" style="1" customWidth="1"/>
    <col min="10" max="16384" width="9.1796875" style="1"/>
  </cols>
  <sheetData>
    <row r="2" spans="2:5" x14ac:dyDescent="0.35">
      <c r="B2" s="228" t="s">
        <v>771</v>
      </c>
    </row>
    <row r="3" spans="2:5" ht="16" thickBot="1" x14ac:dyDescent="0.4">
      <c r="B3" s="188"/>
      <c r="C3" s="229"/>
      <c r="D3" s="229"/>
      <c r="E3" s="262"/>
    </row>
    <row r="4" spans="2:5" ht="16" thickBot="1" x14ac:dyDescent="0.4">
      <c r="B4" s="188"/>
      <c r="C4" s="229"/>
      <c r="D4" s="231" t="s">
        <v>7</v>
      </c>
      <c r="E4" s="263" t="s">
        <v>8</v>
      </c>
    </row>
    <row r="5" spans="2:5" ht="16" thickBot="1" x14ac:dyDescent="0.4">
      <c r="B5" s="188"/>
      <c r="C5" s="229"/>
      <c r="D5" s="264" t="s">
        <v>841</v>
      </c>
      <c r="E5" s="263" t="s">
        <v>848</v>
      </c>
    </row>
    <row r="6" spans="2:5" ht="25.5" customHeight="1" thickBot="1" x14ac:dyDescent="0.4">
      <c r="B6" s="265" t="s">
        <v>179</v>
      </c>
      <c r="C6" s="266" t="s">
        <v>842</v>
      </c>
      <c r="D6" s="719">
        <v>9931991.6500000004</v>
      </c>
      <c r="E6" s="720"/>
    </row>
    <row r="7" spans="2:5" ht="25.5" customHeight="1" thickBot="1" x14ac:dyDescent="0.4">
      <c r="B7" s="243" t="s">
        <v>181</v>
      </c>
      <c r="C7" s="239" t="s">
        <v>843</v>
      </c>
      <c r="D7" s="719">
        <v>66203.87</v>
      </c>
      <c r="E7" s="720"/>
    </row>
    <row r="8" spans="2:5" ht="25.5" customHeight="1" thickBot="1" x14ac:dyDescent="0.4">
      <c r="B8" s="243" t="s">
        <v>808</v>
      </c>
      <c r="C8" s="239" t="s">
        <v>844</v>
      </c>
      <c r="D8" s="719"/>
      <c r="E8" s="720"/>
    </row>
    <row r="9" spans="2:5" ht="25.5" customHeight="1" thickBot="1" x14ac:dyDescent="0.4">
      <c r="B9" s="243" t="s">
        <v>810</v>
      </c>
      <c r="C9" s="267" t="s">
        <v>849</v>
      </c>
      <c r="D9" s="719"/>
      <c r="E9" s="720"/>
    </row>
    <row r="10" spans="2:5" ht="25.5" customHeight="1" thickBot="1" x14ac:dyDescent="0.4">
      <c r="B10" s="243" t="s">
        <v>812</v>
      </c>
      <c r="C10" s="267" t="s">
        <v>850</v>
      </c>
      <c r="D10" s="724"/>
      <c r="E10" s="721"/>
    </row>
    <row r="11" spans="2:5" ht="25.5" customHeight="1" thickBot="1" x14ac:dyDescent="0.4">
      <c r="B11" s="243" t="s">
        <v>814</v>
      </c>
      <c r="C11" s="267" t="s">
        <v>851</v>
      </c>
      <c r="D11" s="724"/>
      <c r="E11" s="722"/>
    </row>
    <row r="12" spans="2:5" ht="25.5" customHeight="1" thickBot="1" x14ac:dyDescent="0.4">
      <c r="B12" s="243" t="s">
        <v>816</v>
      </c>
      <c r="C12" s="267" t="s">
        <v>852</v>
      </c>
      <c r="D12" s="724"/>
      <c r="E12" s="722"/>
    </row>
    <row r="13" spans="2:5" ht="25.5" customHeight="1" thickBot="1" x14ac:dyDescent="0.4">
      <c r="B13" s="243" t="s">
        <v>818</v>
      </c>
      <c r="C13" s="267" t="s">
        <v>853</v>
      </c>
      <c r="D13" s="724"/>
      <c r="E13" s="722"/>
    </row>
    <row r="14" spans="2:5" ht="25.5" customHeight="1" thickBot="1" x14ac:dyDescent="0.4">
      <c r="B14" s="243" t="s">
        <v>820</v>
      </c>
      <c r="C14" s="267" t="s">
        <v>854</v>
      </c>
      <c r="D14" s="724"/>
      <c r="E14" s="722"/>
    </row>
    <row r="15" spans="2:5" ht="25.5" customHeight="1" thickBot="1" x14ac:dyDescent="0.4">
      <c r="B15" s="243" t="s">
        <v>822</v>
      </c>
      <c r="C15" s="267" t="s">
        <v>845</v>
      </c>
      <c r="D15" s="724"/>
      <c r="E15" s="720"/>
    </row>
    <row r="16" spans="2:5" ht="25.5" customHeight="1" thickBot="1" x14ac:dyDescent="0.4">
      <c r="B16" s="243" t="s">
        <v>823</v>
      </c>
      <c r="C16" s="267" t="s">
        <v>846</v>
      </c>
      <c r="D16" s="724"/>
      <c r="E16" s="720"/>
    </row>
    <row r="17" spans="2:5" ht="25.5" customHeight="1" thickBot="1" x14ac:dyDescent="0.4">
      <c r="B17" s="257" t="s">
        <v>824</v>
      </c>
      <c r="C17" s="259" t="s">
        <v>855</v>
      </c>
      <c r="D17" s="725"/>
      <c r="E17" s="723"/>
    </row>
    <row r="18" spans="2:5" ht="25.5" customHeight="1" thickBot="1" x14ac:dyDescent="0.4">
      <c r="B18" s="269" t="s">
        <v>825</v>
      </c>
      <c r="C18" s="270" t="s">
        <v>847</v>
      </c>
      <c r="D18" s="724">
        <v>8610064.2599999998</v>
      </c>
      <c r="E18" s="720"/>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E0F0-BDB5-4EDB-BF70-383232C47B28}">
  <sheetPr codeName="Sheet51"/>
  <dimension ref="A1:E14"/>
  <sheetViews>
    <sheetView workbookViewId="0">
      <selection activeCell="F29" sqref="F29"/>
    </sheetView>
    <sheetView workbookViewId="1"/>
  </sheetViews>
  <sheetFormatPr defaultColWidth="9.1796875" defaultRowHeight="14.5" x14ac:dyDescent="0.35"/>
  <cols>
    <col min="1" max="1" width="4.7265625" style="1" customWidth="1"/>
    <col min="2" max="3" width="26.453125" style="1" customWidth="1"/>
    <col min="4" max="5" width="27" style="1" customWidth="1"/>
    <col min="6" max="16384" width="9.1796875" style="1"/>
  </cols>
  <sheetData>
    <row r="1" spans="1:5" x14ac:dyDescent="0.35">
      <c r="A1" s="228" t="s">
        <v>778</v>
      </c>
    </row>
    <row r="2" spans="1:5" ht="16" thickBot="1" x14ac:dyDescent="0.4">
      <c r="A2" s="1005"/>
      <c r="B2" s="1005"/>
      <c r="C2" s="293"/>
      <c r="D2" s="294"/>
      <c r="E2" s="294"/>
    </row>
    <row r="3" spans="1:5" ht="16" thickBot="1" x14ac:dyDescent="0.4">
      <c r="A3" s="1005"/>
      <c r="B3" s="1005"/>
      <c r="C3" s="285"/>
      <c r="D3" s="295" t="s">
        <v>7</v>
      </c>
      <c r="E3" s="295" t="s">
        <v>8</v>
      </c>
    </row>
    <row r="4" spans="1:5" ht="15.5" x14ac:dyDescent="0.35">
      <c r="A4" s="1005"/>
      <c r="B4" s="1005"/>
      <c r="C4" s="229"/>
      <c r="D4" s="998" t="s">
        <v>936</v>
      </c>
      <c r="E4" s="1006"/>
    </row>
    <row r="5" spans="1:5" ht="16" thickBot="1" x14ac:dyDescent="0.4">
      <c r="A5" s="1005"/>
      <c r="B5" s="1005"/>
      <c r="C5" s="233"/>
      <c r="D5" s="1007"/>
      <c r="E5" s="1008"/>
    </row>
    <row r="6" spans="1:5" ht="16" thickBot="1" x14ac:dyDescent="0.4">
      <c r="A6" s="1004"/>
      <c r="B6" s="1004"/>
      <c r="C6" s="239"/>
      <c r="D6" s="263" t="s">
        <v>937</v>
      </c>
      <c r="E6" s="232" t="s">
        <v>938</v>
      </c>
    </row>
    <row r="7" spans="1:5" ht="15" thickBot="1" x14ac:dyDescent="0.4">
      <c r="A7" s="286" t="s">
        <v>179</v>
      </c>
      <c r="B7" s="1013" t="s">
        <v>939</v>
      </c>
      <c r="C7" s="1014"/>
      <c r="D7" s="239"/>
      <c r="E7" s="239"/>
    </row>
    <row r="8" spans="1:5" ht="15" thickBot="1" x14ac:dyDescent="0.4">
      <c r="A8" s="292" t="s">
        <v>181</v>
      </c>
      <c r="B8" s="1013" t="s">
        <v>940</v>
      </c>
      <c r="C8" s="1014"/>
      <c r="D8" s="239"/>
      <c r="E8" s="239"/>
    </row>
    <row r="9" spans="1:5" ht="15" thickBot="1" x14ac:dyDescent="0.4">
      <c r="A9" s="288" t="s">
        <v>808</v>
      </c>
      <c r="B9" s="1009" t="s">
        <v>941</v>
      </c>
      <c r="C9" s="1010"/>
      <c r="D9" s="239"/>
      <c r="E9" s="239"/>
    </row>
    <row r="10" spans="1:5" ht="15" thickBot="1" x14ac:dyDescent="0.4">
      <c r="A10" s="288" t="s">
        <v>810</v>
      </c>
      <c r="B10" s="1009" t="s">
        <v>942</v>
      </c>
      <c r="C10" s="1010"/>
      <c r="D10" s="239"/>
      <c r="E10" s="239"/>
    </row>
    <row r="11" spans="1:5" ht="15" thickBot="1" x14ac:dyDescent="0.4">
      <c r="A11" s="288" t="s">
        <v>812</v>
      </c>
      <c r="B11" s="1009" t="s">
        <v>943</v>
      </c>
      <c r="C11" s="1010"/>
      <c r="D11" s="239"/>
      <c r="E11" s="239"/>
    </row>
    <row r="12" spans="1:5" ht="15" thickBot="1" x14ac:dyDescent="0.4">
      <c r="A12" s="288" t="s">
        <v>814</v>
      </c>
      <c r="B12" s="1009" t="s">
        <v>944</v>
      </c>
      <c r="C12" s="1010"/>
      <c r="D12" s="239"/>
      <c r="E12" s="239"/>
    </row>
    <row r="13" spans="1:5" ht="15" thickBot="1" x14ac:dyDescent="0.4">
      <c r="A13" s="288" t="s">
        <v>816</v>
      </c>
      <c r="B13" s="1009" t="s">
        <v>945</v>
      </c>
      <c r="C13" s="1010"/>
      <c r="D13" s="239"/>
      <c r="E13" s="239"/>
    </row>
    <row r="14" spans="1:5" ht="15" thickBot="1" x14ac:dyDescent="0.4">
      <c r="A14" s="296" t="s">
        <v>818</v>
      </c>
      <c r="B14" s="1011" t="s">
        <v>45</v>
      </c>
      <c r="C14" s="1012"/>
      <c r="D14" s="239"/>
      <c r="E14" s="239"/>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9EF-002E-44BC-B15D-1DD9665B97A7}">
  <sheetPr codeName="Sheet45">
    <pageSetUpPr fitToPage="1"/>
  </sheetPr>
  <dimension ref="A1:J17"/>
  <sheetViews>
    <sheetView workbookViewId="0">
      <selection activeCell="J26" sqref="J26"/>
    </sheetView>
    <sheetView workbookViewId="1"/>
  </sheetViews>
  <sheetFormatPr defaultColWidth="9.1796875" defaultRowHeight="14.5" x14ac:dyDescent="0.35"/>
  <cols>
    <col min="1" max="1" width="9.1796875" style="1"/>
    <col min="2" max="2" width="26" style="1" customWidth="1"/>
    <col min="3" max="6" width="9.1796875" style="1"/>
    <col min="7" max="7" width="14.453125" style="1" customWidth="1"/>
    <col min="8" max="8" width="17" style="1" customWidth="1"/>
    <col min="9" max="9" width="17.81640625" style="1" customWidth="1"/>
    <col min="10" max="10" width="18.54296875" style="1" customWidth="1"/>
    <col min="11" max="16384" width="9.1796875" style="1"/>
  </cols>
  <sheetData>
    <row r="1" spans="1:10" x14ac:dyDescent="0.35">
      <c r="A1" s="228" t="s">
        <v>772</v>
      </c>
    </row>
    <row r="2" spans="1:10" ht="16" thickBot="1" x14ac:dyDescent="0.4">
      <c r="A2" s="188"/>
      <c r="B2" s="229"/>
      <c r="C2" s="229"/>
      <c r="D2" s="229"/>
      <c r="E2" s="229"/>
      <c r="F2" s="229"/>
      <c r="G2" s="229"/>
      <c r="H2" s="229"/>
      <c r="I2" s="229"/>
      <c r="J2" s="229"/>
    </row>
    <row r="3" spans="1:10" ht="23.25" customHeight="1" thickBot="1" x14ac:dyDescent="0.4">
      <c r="A3" s="230"/>
      <c r="B3" s="230"/>
      <c r="C3" s="231" t="s">
        <v>7</v>
      </c>
      <c r="D3" s="232" t="s">
        <v>8</v>
      </c>
      <c r="E3" s="232" t="s">
        <v>9</v>
      </c>
      <c r="F3" s="232" t="s">
        <v>46</v>
      </c>
      <c r="G3" s="232" t="s">
        <v>47</v>
      </c>
      <c r="H3" s="232" t="s">
        <v>156</v>
      </c>
      <c r="I3" s="232" t="s">
        <v>157</v>
      </c>
      <c r="J3" s="232" t="s">
        <v>158</v>
      </c>
    </row>
    <row r="4" spans="1:10" ht="36" customHeight="1" thickBot="1" x14ac:dyDescent="0.4">
      <c r="A4" s="230"/>
      <c r="B4" s="230"/>
      <c r="C4" s="992" t="s">
        <v>856</v>
      </c>
      <c r="D4" s="993"/>
      <c r="E4" s="993"/>
      <c r="F4" s="1015"/>
      <c r="G4" s="1016" t="s">
        <v>792</v>
      </c>
      <c r="H4" s="1017"/>
      <c r="I4" s="1001" t="s">
        <v>857</v>
      </c>
      <c r="J4" s="1000"/>
    </row>
    <row r="5" spans="1:10" ht="16" thickBot="1" x14ac:dyDescent="0.4">
      <c r="A5" s="230"/>
      <c r="B5" s="230"/>
      <c r="C5" s="1018" t="s">
        <v>858</v>
      </c>
      <c r="D5" s="998" t="s">
        <v>859</v>
      </c>
      <c r="E5" s="999"/>
      <c r="F5" s="1006"/>
      <c r="G5" s="1002" t="s">
        <v>860</v>
      </c>
      <c r="H5" s="1002" t="s">
        <v>861</v>
      </c>
      <c r="I5" s="271"/>
      <c r="J5" s="1002" t="s">
        <v>862</v>
      </c>
    </row>
    <row r="6" spans="1:10" ht="66.75" customHeight="1" thickBot="1" x14ac:dyDescent="0.4">
      <c r="A6" s="230"/>
      <c r="B6" s="230"/>
      <c r="C6" s="1019"/>
      <c r="D6" s="235"/>
      <c r="E6" s="272" t="s">
        <v>863</v>
      </c>
      <c r="F6" s="273" t="s">
        <v>864</v>
      </c>
      <c r="G6" s="1003"/>
      <c r="H6" s="1003"/>
      <c r="I6" s="274"/>
      <c r="J6" s="1020"/>
    </row>
    <row r="7" spans="1:10" ht="25.5" thickBot="1" x14ac:dyDescent="0.4">
      <c r="A7" s="237" t="s">
        <v>804</v>
      </c>
      <c r="B7" s="238" t="s">
        <v>805</v>
      </c>
      <c r="C7" s="275"/>
      <c r="D7" s="275"/>
      <c r="E7" s="275"/>
      <c r="F7" s="276"/>
      <c r="G7" s="276"/>
      <c r="H7" s="276"/>
      <c r="I7" s="276"/>
      <c r="J7" s="276"/>
    </row>
    <row r="8" spans="1:10" ht="15" thickBot="1" x14ac:dyDescent="0.4">
      <c r="A8" s="237" t="s">
        <v>179</v>
      </c>
      <c r="B8" s="238" t="s">
        <v>806</v>
      </c>
      <c r="C8" s="708">
        <f>SUM(C9:C14)</f>
        <v>44896230.340000004</v>
      </c>
      <c r="D8" s="708">
        <f t="shared" ref="D8:J8" si="0">SUM(D9:D14)</f>
        <v>7475389.7400000002</v>
      </c>
      <c r="E8" s="708">
        <f t="shared" si="0"/>
        <v>0</v>
      </c>
      <c r="F8" s="709">
        <f t="shared" si="0"/>
        <v>0</v>
      </c>
      <c r="G8" s="709">
        <f t="shared" si="0"/>
        <v>-3573530.68</v>
      </c>
      <c r="H8" s="709">
        <f t="shared" si="0"/>
        <v>-1343044.15</v>
      </c>
      <c r="I8" s="709">
        <f t="shared" si="0"/>
        <v>0</v>
      </c>
      <c r="J8" s="709">
        <f t="shared" si="0"/>
        <v>0</v>
      </c>
    </row>
    <row r="9" spans="1:10" ht="15" thickBot="1" x14ac:dyDescent="0.4">
      <c r="A9" s="240" t="s">
        <v>181</v>
      </c>
      <c r="B9" s="241" t="s">
        <v>807</v>
      </c>
      <c r="C9" s="706">
        <v>0</v>
      </c>
      <c r="D9" s="706">
        <v>0</v>
      </c>
      <c r="E9" s="706"/>
      <c r="F9" s="706"/>
      <c r="G9" s="706">
        <v>0</v>
      </c>
      <c r="H9" s="706">
        <v>0</v>
      </c>
      <c r="I9" s="707"/>
      <c r="J9" s="707"/>
    </row>
    <row r="10" spans="1:10" ht="15" thickBot="1" x14ac:dyDescent="0.4">
      <c r="A10" s="240" t="s">
        <v>808</v>
      </c>
      <c r="B10" s="241" t="s">
        <v>809</v>
      </c>
      <c r="C10" s="706">
        <v>0</v>
      </c>
      <c r="D10" s="706">
        <v>0</v>
      </c>
      <c r="E10" s="706"/>
      <c r="F10" s="706"/>
      <c r="G10" s="706">
        <v>0</v>
      </c>
      <c r="H10" s="706">
        <v>0</v>
      </c>
      <c r="I10" s="707"/>
      <c r="J10" s="707"/>
    </row>
    <row r="11" spans="1:10" ht="15" thickBot="1" x14ac:dyDescent="0.4">
      <c r="A11" s="240" t="s">
        <v>810</v>
      </c>
      <c r="B11" s="241" t="s">
        <v>811</v>
      </c>
      <c r="C11" s="706">
        <v>0</v>
      </c>
      <c r="D11" s="706">
        <v>0</v>
      </c>
      <c r="E11" s="706"/>
      <c r="F11" s="706"/>
      <c r="G11" s="706">
        <v>0</v>
      </c>
      <c r="H11" s="706">
        <v>0</v>
      </c>
      <c r="I11" s="707"/>
      <c r="J11" s="707"/>
    </row>
    <row r="12" spans="1:10" ht="15" thickBot="1" x14ac:dyDescent="0.4">
      <c r="A12" s="240" t="s">
        <v>812</v>
      </c>
      <c r="B12" s="241" t="s">
        <v>813</v>
      </c>
      <c r="C12" s="706">
        <v>0</v>
      </c>
      <c r="D12" s="706">
        <v>0</v>
      </c>
      <c r="E12" s="706"/>
      <c r="F12" s="706"/>
      <c r="G12" s="706">
        <v>0</v>
      </c>
      <c r="H12" s="706">
        <v>0</v>
      </c>
      <c r="I12" s="707"/>
      <c r="J12" s="707"/>
    </row>
    <row r="13" spans="1:10" ht="15" thickBot="1" x14ac:dyDescent="0.4">
      <c r="A13" s="240" t="s">
        <v>814</v>
      </c>
      <c r="B13" s="241" t="s">
        <v>815</v>
      </c>
      <c r="C13" s="706">
        <v>25660855.969999999</v>
      </c>
      <c r="D13" s="706">
        <v>2724213.64</v>
      </c>
      <c r="E13" s="706"/>
      <c r="F13" s="706"/>
      <c r="G13" s="706">
        <v>-3052549.5300000003</v>
      </c>
      <c r="H13" s="706">
        <v>-892561.55</v>
      </c>
      <c r="I13" s="707"/>
      <c r="J13" s="707"/>
    </row>
    <row r="14" spans="1:10" ht="15" thickBot="1" x14ac:dyDescent="0.4">
      <c r="A14" s="240" t="s">
        <v>816</v>
      </c>
      <c r="B14" s="241" t="s">
        <v>819</v>
      </c>
      <c r="C14" s="706">
        <v>19235374.370000001</v>
      </c>
      <c r="D14" s="706">
        <v>4751176.0999999996</v>
      </c>
      <c r="E14" s="706"/>
      <c r="F14" s="706"/>
      <c r="G14" s="706">
        <v>-520981.14999999997</v>
      </c>
      <c r="H14" s="706">
        <v>-450482.6</v>
      </c>
      <c r="I14" s="707"/>
      <c r="J14" s="707"/>
    </row>
    <row r="15" spans="1:10" ht="15" thickBot="1" x14ac:dyDescent="0.4">
      <c r="A15" s="243" t="s">
        <v>818</v>
      </c>
      <c r="B15" s="239" t="s">
        <v>865</v>
      </c>
      <c r="C15" s="706"/>
      <c r="D15" s="706"/>
      <c r="E15" s="706"/>
      <c r="F15" s="706"/>
      <c r="G15" s="706"/>
      <c r="H15" s="706"/>
      <c r="I15" s="707"/>
      <c r="J15" s="707"/>
    </row>
    <row r="16" spans="1:10" ht="15" thickBot="1" x14ac:dyDescent="0.4">
      <c r="A16" s="243" t="s">
        <v>820</v>
      </c>
      <c r="B16" s="239" t="s">
        <v>866</v>
      </c>
      <c r="C16" s="706"/>
      <c r="D16" s="706"/>
      <c r="E16" s="706"/>
      <c r="F16" s="707"/>
      <c r="G16" s="707"/>
      <c r="H16" s="707"/>
      <c r="I16" s="707"/>
      <c r="J16" s="707"/>
    </row>
    <row r="17" spans="1:10" ht="15" thickBot="1" x14ac:dyDescent="0.4">
      <c r="A17" s="245">
        <v>100</v>
      </c>
      <c r="B17" s="244" t="s">
        <v>45</v>
      </c>
      <c r="C17" s="708">
        <f>SUM(C8,C15,C16)</f>
        <v>44896230.340000004</v>
      </c>
      <c r="D17" s="708">
        <f t="shared" ref="D17:J17" si="1">SUM(D8,D15,D16)</f>
        <v>7475389.7400000002</v>
      </c>
      <c r="E17" s="708">
        <f t="shared" si="1"/>
        <v>0</v>
      </c>
      <c r="F17" s="709">
        <f t="shared" si="1"/>
        <v>0</v>
      </c>
      <c r="G17" s="709">
        <f t="shared" si="1"/>
        <v>-3573530.68</v>
      </c>
      <c r="H17" s="709">
        <f t="shared" si="1"/>
        <v>-1343044.15</v>
      </c>
      <c r="I17" s="709">
        <f t="shared" si="1"/>
        <v>0</v>
      </c>
      <c r="J17" s="709">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D2A3-0552-4775-B1B2-DDF49E1DE929}">
  <sheetPr codeName="Sheet46"/>
  <dimension ref="B2:D9"/>
  <sheetViews>
    <sheetView workbookViewId="0"/>
    <sheetView workbookViewId="1"/>
  </sheetViews>
  <sheetFormatPr defaultColWidth="9.1796875" defaultRowHeight="14.5" x14ac:dyDescent="0.35"/>
  <cols>
    <col min="1" max="1" width="9.1796875" style="1"/>
    <col min="2" max="2" width="4.26953125" style="1" customWidth="1"/>
    <col min="3" max="3" width="41.81640625" style="1" customWidth="1"/>
    <col min="4" max="4" width="49.453125" style="1" customWidth="1"/>
    <col min="5" max="16384" width="9.1796875" style="1"/>
  </cols>
  <sheetData>
    <row r="2" spans="2:4" x14ac:dyDescent="0.35">
      <c r="B2" s="228" t="s">
        <v>773</v>
      </c>
    </row>
    <row r="3" spans="2:4" ht="16" thickBot="1" x14ac:dyDescent="0.4">
      <c r="B3" s="188"/>
      <c r="C3" s="229"/>
      <c r="D3" s="229"/>
    </row>
    <row r="4" spans="2:4" ht="16" thickBot="1" x14ac:dyDescent="0.4">
      <c r="B4" s="230"/>
      <c r="C4" s="230"/>
      <c r="D4" s="231" t="s">
        <v>7</v>
      </c>
    </row>
    <row r="5" spans="2:4" ht="36" customHeight="1" x14ac:dyDescent="0.35">
      <c r="B5" s="230"/>
      <c r="C5" s="230"/>
      <c r="D5" s="1002" t="s">
        <v>867</v>
      </c>
    </row>
    <row r="6" spans="2:4" ht="16" thickBot="1" x14ac:dyDescent="0.4">
      <c r="B6" s="230"/>
      <c r="C6" s="230"/>
      <c r="D6" s="1020"/>
    </row>
    <row r="7" spans="2:4" ht="29.25" customHeight="1" thickBot="1" x14ac:dyDescent="0.4">
      <c r="B7" s="237" t="s">
        <v>179</v>
      </c>
      <c r="C7" s="238" t="s">
        <v>868</v>
      </c>
      <c r="D7" s="268"/>
    </row>
    <row r="8" spans="2:4" ht="50.25" customHeight="1" thickBot="1" x14ac:dyDescent="0.4">
      <c r="B8" s="243" t="s">
        <v>181</v>
      </c>
      <c r="C8" s="239" t="s">
        <v>869</v>
      </c>
      <c r="D8" s="268"/>
    </row>
    <row r="9" spans="2:4" ht="63" customHeight="1" x14ac:dyDescent="0.35">
      <c r="B9" s="1021"/>
      <c r="C9" s="1021"/>
      <c r="D9" s="1021"/>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B324-B2EC-4A7B-A1F8-55B20178AFC4}">
  <sheetPr codeName="Sheet47">
    <pageSetUpPr fitToPage="1"/>
  </sheetPr>
  <dimension ref="A1:N31"/>
  <sheetViews>
    <sheetView workbookViewId="0">
      <selection activeCell="C14" sqref="C14"/>
    </sheetView>
    <sheetView workbookViewId="1"/>
  </sheetViews>
  <sheetFormatPr defaultColWidth="9.1796875" defaultRowHeight="14.5" x14ac:dyDescent="0.35"/>
  <cols>
    <col min="1" max="1" width="9.1796875" style="1"/>
    <col min="2" max="2" width="24.81640625" style="1" customWidth="1"/>
    <col min="3" max="14" width="14.7265625" style="1" customWidth="1"/>
    <col min="15" max="16384" width="9.1796875" style="1"/>
  </cols>
  <sheetData>
    <row r="1" spans="1:14" x14ac:dyDescent="0.35">
      <c r="A1" s="228" t="s">
        <v>774</v>
      </c>
    </row>
    <row r="2" spans="1:14" ht="16" thickBot="1" x14ac:dyDescent="0.4">
      <c r="A2" s="188"/>
      <c r="B2" s="229"/>
      <c r="C2" s="229"/>
      <c r="D2" s="229"/>
      <c r="E2" s="229"/>
      <c r="F2" s="229"/>
      <c r="G2" s="229"/>
      <c r="H2" s="229"/>
      <c r="I2" s="229"/>
      <c r="J2" s="229"/>
      <c r="K2" s="229"/>
      <c r="L2" s="229"/>
      <c r="M2" s="229"/>
      <c r="N2" s="229"/>
    </row>
    <row r="3" spans="1:14" ht="16" thickBot="1" x14ac:dyDescent="0.4">
      <c r="A3" s="230"/>
      <c r="B3" s="230"/>
      <c r="C3" s="231" t="s">
        <v>7</v>
      </c>
      <c r="D3" s="232" t="s">
        <v>8</v>
      </c>
      <c r="E3" s="232" t="s">
        <v>9</v>
      </c>
      <c r="F3" s="232" t="s">
        <v>46</v>
      </c>
      <c r="G3" s="232" t="s">
        <v>47</v>
      </c>
      <c r="H3" s="232" t="s">
        <v>156</v>
      </c>
      <c r="I3" s="232" t="s">
        <v>157</v>
      </c>
      <c r="J3" s="232" t="s">
        <v>158</v>
      </c>
      <c r="K3" s="232" t="s">
        <v>159</v>
      </c>
      <c r="L3" s="232" t="s">
        <v>160</v>
      </c>
      <c r="M3" s="232" t="s">
        <v>161</v>
      </c>
      <c r="N3" s="232" t="s">
        <v>162</v>
      </c>
    </row>
    <row r="4" spans="1:14" ht="16" thickBot="1" x14ac:dyDescent="0.4">
      <c r="A4" s="230"/>
      <c r="B4" s="230"/>
      <c r="C4" s="1016" t="s">
        <v>791</v>
      </c>
      <c r="D4" s="1023"/>
      <c r="E4" s="1023"/>
      <c r="F4" s="1023"/>
      <c r="G4" s="1023"/>
      <c r="H4" s="1023"/>
      <c r="I4" s="1023"/>
      <c r="J4" s="1023"/>
      <c r="K4" s="1023"/>
      <c r="L4" s="1023"/>
      <c r="M4" s="1023"/>
      <c r="N4" s="1024"/>
    </row>
    <row r="5" spans="1:14" ht="16" thickBot="1" x14ac:dyDescent="0.4">
      <c r="A5" s="230"/>
      <c r="B5" s="230"/>
      <c r="C5" s="998" t="s">
        <v>795</v>
      </c>
      <c r="D5" s="999"/>
      <c r="E5" s="1000"/>
      <c r="F5" s="1001" t="s">
        <v>796</v>
      </c>
      <c r="G5" s="999"/>
      <c r="H5" s="999"/>
      <c r="I5" s="999"/>
      <c r="J5" s="999"/>
      <c r="K5" s="999"/>
      <c r="L5" s="999"/>
      <c r="M5" s="999"/>
      <c r="N5" s="1006"/>
    </row>
    <row r="6" spans="1:14" x14ac:dyDescent="0.35">
      <c r="A6" s="1027"/>
      <c r="B6" s="1028"/>
      <c r="C6" s="1025"/>
      <c r="D6" s="1002" t="s">
        <v>870</v>
      </c>
      <c r="E6" s="1002" t="s">
        <v>871</v>
      </c>
      <c r="F6" s="1025"/>
      <c r="G6" s="1002" t="s">
        <v>872</v>
      </c>
      <c r="H6" s="1002" t="s">
        <v>873</v>
      </c>
      <c r="I6" s="1002" t="s">
        <v>874</v>
      </c>
      <c r="J6" s="1002" t="s">
        <v>875</v>
      </c>
      <c r="K6" s="1002" t="s">
        <v>876</v>
      </c>
      <c r="L6" s="1002" t="s">
        <v>877</v>
      </c>
      <c r="M6" s="1002" t="s">
        <v>878</v>
      </c>
      <c r="N6" s="1002" t="s">
        <v>863</v>
      </c>
    </row>
    <row r="7" spans="1:14" x14ac:dyDescent="0.35">
      <c r="A7" s="1027"/>
      <c r="B7" s="1028"/>
      <c r="C7" s="1025"/>
      <c r="D7" s="1022"/>
      <c r="E7" s="1022"/>
      <c r="F7" s="1025"/>
      <c r="G7" s="1022"/>
      <c r="H7" s="1022"/>
      <c r="I7" s="1022"/>
      <c r="J7" s="1022"/>
      <c r="K7" s="1022"/>
      <c r="L7" s="1022"/>
      <c r="M7" s="1022"/>
      <c r="N7" s="1022"/>
    </row>
    <row r="8" spans="1:14" ht="39" customHeight="1" thickBot="1" x14ac:dyDescent="0.4">
      <c r="A8" s="230"/>
      <c r="B8" s="230"/>
      <c r="C8" s="264"/>
      <c r="D8" s="1020"/>
      <c r="E8" s="1020"/>
      <c r="F8" s="1026"/>
      <c r="G8" s="1020"/>
      <c r="H8" s="1003"/>
      <c r="I8" s="1003"/>
      <c r="J8" s="1003"/>
      <c r="K8" s="1003"/>
      <c r="L8" s="1003"/>
      <c r="M8" s="1003"/>
      <c r="N8" s="1003"/>
    </row>
    <row r="9" spans="1:14" ht="25.5" thickBot="1" x14ac:dyDescent="0.4">
      <c r="A9" s="237" t="s">
        <v>804</v>
      </c>
      <c r="B9" s="238" t="s">
        <v>805</v>
      </c>
      <c r="C9" s="710"/>
      <c r="D9" s="706"/>
      <c r="E9" s="706"/>
      <c r="F9" s="706"/>
      <c r="G9" s="706"/>
      <c r="H9" s="706"/>
      <c r="I9" s="706"/>
      <c r="J9" s="706"/>
      <c r="K9" s="706"/>
      <c r="L9" s="706"/>
      <c r="M9" s="706"/>
      <c r="N9" s="706"/>
    </row>
    <row r="10" spans="1:14" ht="15" thickBot="1" x14ac:dyDescent="0.4">
      <c r="A10" s="237" t="s">
        <v>179</v>
      </c>
      <c r="B10" s="238" t="s">
        <v>806</v>
      </c>
      <c r="C10" s="711">
        <f>SUM(D10:E10)</f>
        <v>3331869322.5499997</v>
      </c>
      <c r="D10" s="708">
        <f>SUM(D11:D15,D17)</f>
        <v>3330552630.3199997</v>
      </c>
      <c r="E10" s="708">
        <f>SUM(E11:E15,E17)</f>
        <v>1316692.23</v>
      </c>
      <c r="F10" s="711">
        <f>SUM(G10:M10)</f>
        <v>9053333.4300000016</v>
      </c>
      <c r="G10" s="708">
        <f t="shared" ref="G10:M10" si="0">SUM(G11:G15,G17)</f>
        <v>7739861.1300000008</v>
      </c>
      <c r="H10" s="708">
        <f t="shared" si="0"/>
        <v>1313472.3</v>
      </c>
      <c r="I10" s="708">
        <f t="shared" si="0"/>
        <v>0</v>
      </c>
      <c r="J10" s="708">
        <f t="shared" si="0"/>
        <v>0</v>
      </c>
      <c r="K10" s="708">
        <f t="shared" si="0"/>
        <v>0</v>
      </c>
      <c r="L10" s="708">
        <f t="shared" si="0"/>
        <v>0</v>
      </c>
      <c r="M10" s="708">
        <f t="shared" si="0"/>
        <v>0</v>
      </c>
      <c r="N10" s="706"/>
    </row>
    <row r="11" spans="1:14" ht="15" thickBot="1" x14ac:dyDescent="0.4">
      <c r="A11" s="240" t="s">
        <v>181</v>
      </c>
      <c r="B11" s="241" t="s">
        <v>807</v>
      </c>
      <c r="C11" s="711">
        <f t="shared" ref="C11:C23" si="1">SUM(D11:E11)</f>
        <v>6620.87</v>
      </c>
      <c r="D11" s="706">
        <v>6620.87</v>
      </c>
      <c r="E11" s="706">
        <v>0</v>
      </c>
      <c r="F11" s="708">
        <f t="shared" ref="F11:F23" si="2">SUM(G11:M11)</f>
        <v>0</v>
      </c>
      <c r="G11" s="706">
        <v>0</v>
      </c>
      <c r="H11" s="706">
        <v>0</v>
      </c>
      <c r="I11" s="706">
        <v>0</v>
      </c>
      <c r="J11" s="706"/>
      <c r="K11" s="706"/>
      <c r="L11" s="706"/>
      <c r="M11" s="706"/>
      <c r="N11" s="706"/>
    </row>
    <row r="12" spans="1:14" ht="15" thickBot="1" x14ac:dyDescent="0.4">
      <c r="A12" s="240" t="s">
        <v>808</v>
      </c>
      <c r="B12" s="241" t="s">
        <v>809</v>
      </c>
      <c r="C12" s="711">
        <f t="shared" si="1"/>
        <v>86288265.390000001</v>
      </c>
      <c r="D12" s="706">
        <v>86288265.390000001</v>
      </c>
      <c r="E12" s="706">
        <v>0</v>
      </c>
      <c r="F12" s="708">
        <f t="shared" si="2"/>
        <v>0</v>
      </c>
      <c r="G12" s="706">
        <v>0</v>
      </c>
      <c r="H12" s="706">
        <v>0</v>
      </c>
      <c r="I12" s="706">
        <v>0</v>
      </c>
      <c r="J12" s="706"/>
      <c r="K12" s="706"/>
      <c r="L12" s="706"/>
      <c r="M12" s="706"/>
      <c r="N12" s="706"/>
    </row>
    <row r="13" spans="1:14" ht="15" thickBot="1" x14ac:dyDescent="0.4">
      <c r="A13" s="240" t="s">
        <v>810</v>
      </c>
      <c r="B13" s="241" t="s">
        <v>811</v>
      </c>
      <c r="C13" s="711">
        <f t="shared" si="1"/>
        <v>122.36</v>
      </c>
      <c r="D13" s="706">
        <v>122.36</v>
      </c>
      <c r="E13" s="706">
        <v>0</v>
      </c>
      <c r="F13" s="708">
        <f t="shared" si="2"/>
        <v>0</v>
      </c>
      <c r="G13" s="706">
        <v>0</v>
      </c>
      <c r="H13" s="706">
        <v>0</v>
      </c>
      <c r="I13" s="706">
        <v>0</v>
      </c>
      <c r="J13" s="706"/>
      <c r="K13" s="706"/>
      <c r="L13" s="706"/>
      <c r="M13" s="706"/>
      <c r="N13" s="706"/>
    </row>
    <row r="14" spans="1:14" ht="15" thickBot="1" x14ac:dyDescent="0.4">
      <c r="A14" s="240" t="s">
        <v>812</v>
      </c>
      <c r="B14" s="241" t="s">
        <v>813</v>
      </c>
      <c r="C14" s="711">
        <f t="shared" si="1"/>
        <v>346615668.52999997</v>
      </c>
      <c r="D14" s="706">
        <v>346615668.52999997</v>
      </c>
      <c r="E14" s="706">
        <v>0</v>
      </c>
      <c r="F14" s="708">
        <f t="shared" si="2"/>
        <v>0</v>
      </c>
      <c r="G14" s="706">
        <v>0</v>
      </c>
      <c r="H14" s="706">
        <v>0</v>
      </c>
      <c r="I14" s="706">
        <v>0</v>
      </c>
      <c r="J14" s="706"/>
      <c r="K14" s="706"/>
      <c r="L14" s="706"/>
      <c r="M14" s="706"/>
      <c r="N14" s="706"/>
    </row>
    <row r="15" spans="1:14" ht="15" thickBot="1" x14ac:dyDescent="0.4">
      <c r="A15" s="240" t="s">
        <v>814</v>
      </c>
      <c r="B15" s="241" t="s">
        <v>815</v>
      </c>
      <c r="C15" s="711">
        <f t="shared" si="1"/>
        <v>1710629275.54</v>
      </c>
      <c r="D15" s="706">
        <v>1710590260.74</v>
      </c>
      <c r="E15" s="706">
        <v>39014.800000000003</v>
      </c>
      <c r="F15" s="708">
        <f t="shared" si="2"/>
        <v>3052824.5500000003</v>
      </c>
      <c r="G15" s="706">
        <v>2341792.14</v>
      </c>
      <c r="H15" s="706">
        <v>711032.41</v>
      </c>
      <c r="I15" s="706">
        <v>0</v>
      </c>
      <c r="J15" s="706"/>
      <c r="K15" s="706"/>
      <c r="L15" s="706"/>
      <c r="M15" s="706"/>
      <c r="N15" s="706"/>
    </row>
    <row r="16" spans="1:14" ht="15" thickBot="1" x14ac:dyDescent="0.4">
      <c r="A16" s="240" t="s">
        <v>816</v>
      </c>
      <c r="B16" s="241" t="s">
        <v>879</v>
      </c>
      <c r="C16" s="711">
        <f t="shared" si="1"/>
        <v>1077106274.3899999</v>
      </c>
      <c r="D16" s="706">
        <v>1077067259.5899999</v>
      </c>
      <c r="E16" s="706">
        <v>39014.800000000003</v>
      </c>
      <c r="F16" s="708">
        <f t="shared" si="2"/>
        <v>3052824.5500000003</v>
      </c>
      <c r="G16" s="706">
        <v>2341792.14</v>
      </c>
      <c r="H16" s="706">
        <v>711032.41</v>
      </c>
      <c r="I16" s="706">
        <v>0</v>
      </c>
      <c r="J16" s="706"/>
      <c r="K16" s="706"/>
      <c r="L16" s="706"/>
      <c r="M16" s="706"/>
      <c r="N16" s="706"/>
    </row>
    <row r="17" spans="1:14" ht="15" thickBot="1" x14ac:dyDescent="0.4">
      <c r="A17" s="240" t="s">
        <v>818</v>
      </c>
      <c r="B17" s="241" t="s">
        <v>819</v>
      </c>
      <c r="C17" s="711">
        <f t="shared" si="1"/>
        <v>1188329369.8600001</v>
      </c>
      <c r="D17" s="706">
        <v>1187051692.4300001</v>
      </c>
      <c r="E17" s="706">
        <v>1277677.43</v>
      </c>
      <c r="F17" s="708">
        <f t="shared" si="2"/>
        <v>6000508.8799999999</v>
      </c>
      <c r="G17" s="706">
        <v>5398068.9900000002</v>
      </c>
      <c r="H17" s="706">
        <v>602439.89</v>
      </c>
      <c r="I17" s="706">
        <v>0</v>
      </c>
      <c r="J17" s="706"/>
      <c r="K17" s="706"/>
      <c r="L17" s="706"/>
      <c r="M17" s="706"/>
      <c r="N17" s="706"/>
    </row>
    <row r="18" spans="1:14" ht="15" thickBot="1" x14ac:dyDescent="0.4">
      <c r="A18" s="243" t="s">
        <v>820</v>
      </c>
      <c r="B18" s="239" t="s">
        <v>821</v>
      </c>
      <c r="C18" s="711">
        <f t="shared" si="1"/>
        <v>938283.6399999999</v>
      </c>
      <c r="D18" s="708">
        <f>SUM(D19:D23)</f>
        <v>938283.6399999999</v>
      </c>
      <c r="E18" s="708">
        <f>SUM(E19:E23)</f>
        <v>0</v>
      </c>
      <c r="F18" s="708">
        <f t="shared" si="2"/>
        <v>0</v>
      </c>
      <c r="G18" s="708">
        <f>SUM(G19:G23)</f>
        <v>0</v>
      </c>
      <c r="H18" s="708">
        <f t="shared" ref="H18:M18" si="3">SUM(H19:H23)</f>
        <v>0</v>
      </c>
      <c r="I18" s="708">
        <f t="shared" si="3"/>
        <v>0</v>
      </c>
      <c r="J18" s="708">
        <f t="shared" si="3"/>
        <v>0</v>
      </c>
      <c r="K18" s="708">
        <f t="shared" si="3"/>
        <v>0</v>
      </c>
      <c r="L18" s="708">
        <f t="shared" si="3"/>
        <v>0</v>
      </c>
      <c r="M18" s="708">
        <f t="shared" si="3"/>
        <v>0</v>
      </c>
      <c r="N18" s="706"/>
    </row>
    <row r="19" spans="1:14" ht="15" thickBot="1" x14ac:dyDescent="0.4">
      <c r="A19" s="240" t="s">
        <v>822</v>
      </c>
      <c r="B19" s="241" t="s">
        <v>807</v>
      </c>
      <c r="C19" s="711">
        <f t="shared" si="1"/>
        <v>0</v>
      </c>
      <c r="D19" s="706">
        <v>0</v>
      </c>
      <c r="E19" s="706"/>
      <c r="F19" s="708">
        <f t="shared" si="2"/>
        <v>0</v>
      </c>
      <c r="G19" s="706"/>
      <c r="H19" s="706"/>
      <c r="I19" s="706"/>
      <c r="J19" s="706"/>
      <c r="K19" s="706"/>
      <c r="L19" s="706"/>
      <c r="M19" s="706"/>
      <c r="N19" s="706"/>
    </row>
    <row r="20" spans="1:14" ht="15" thickBot="1" x14ac:dyDescent="0.4">
      <c r="A20" s="240" t="s">
        <v>823</v>
      </c>
      <c r="B20" s="241" t="s">
        <v>809</v>
      </c>
      <c r="C20" s="711">
        <f t="shared" si="1"/>
        <v>0</v>
      </c>
      <c r="D20" s="706">
        <v>0</v>
      </c>
      <c r="E20" s="706"/>
      <c r="F20" s="708">
        <f t="shared" si="2"/>
        <v>0</v>
      </c>
      <c r="G20" s="706"/>
      <c r="H20" s="706"/>
      <c r="I20" s="706"/>
      <c r="J20" s="706"/>
      <c r="K20" s="706"/>
      <c r="L20" s="706"/>
      <c r="M20" s="706"/>
      <c r="N20" s="706"/>
    </row>
    <row r="21" spans="1:14" ht="15" thickBot="1" x14ac:dyDescent="0.4">
      <c r="A21" s="240" t="s">
        <v>824</v>
      </c>
      <c r="B21" s="241" t="s">
        <v>811</v>
      </c>
      <c r="C21" s="711">
        <f t="shared" si="1"/>
        <v>488487.6</v>
      </c>
      <c r="D21" s="706">
        <v>488487.6</v>
      </c>
      <c r="E21" s="706"/>
      <c r="F21" s="708">
        <f t="shared" si="2"/>
        <v>0</v>
      </c>
      <c r="G21" s="706"/>
      <c r="H21" s="706"/>
      <c r="I21" s="706"/>
      <c r="J21" s="706"/>
      <c r="K21" s="706"/>
      <c r="L21" s="706"/>
      <c r="M21" s="706"/>
      <c r="N21" s="706"/>
    </row>
    <row r="22" spans="1:14" ht="15" thickBot="1" x14ac:dyDescent="0.4">
      <c r="A22" s="240" t="s">
        <v>825</v>
      </c>
      <c r="B22" s="241" t="s">
        <v>813</v>
      </c>
      <c r="C22" s="711">
        <f t="shared" si="1"/>
        <v>0</v>
      </c>
      <c r="D22" s="706">
        <v>0</v>
      </c>
      <c r="E22" s="706"/>
      <c r="F22" s="708">
        <f t="shared" si="2"/>
        <v>0</v>
      </c>
      <c r="G22" s="706"/>
      <c r="H22" s="706"/>
      <c r="I22" s="706"/>
      <c r="J22" s="706"/>
      <c r="K22" s="706"/>
      <c r="L22" s="706"/>
      <c r="M22" s="706"/>
      <c r="N22" s="706"/>
    </row>
    <row r="23" spans="1:14" ht="15" thickBot="1" x14ac:dyDescent="0.4">
      <c r="A23" s="240" t="s">
        <v>826</v>
      </c>
      <c r="B23" s="241" t="s">
        <v>815</v>
      </c>
      <c r="C23" s="711">
        <f t="shared" si="1"/>
        <v>449796.04</v>
      </c>
      <c r="D23" s="706">
        <v>449796.04</v>
      </c>
      <c r="E23" s="706"/>
      <c r="F23" s="708">
        <f t="shared" si="2"/>
        <v>0</v>
      </c>
      <c r="G23" s="706"/>
      <c r="H23" s="706"/>
      <c r="I23" s="706"/>
      <c r="J23" s="706"/>
      <c r="K23" s="706"/>
      <c r="L23" s="706"/>
      <c r="M23" s="706"/>
      <c r="N23" s="706"/>
    </row>
    <row r="24" spans="1:14" ht="15" thickBot="1" x14ac:dyDescent="0.4">
      <c r="A24" s="243" t="s">
        <v>827</v>
      </c>
      <c r="B24" s="239" t="s">
        <v>740</v>
      </c>
      <c r="C24" s="711">
        <f>SUM(C25:C30)</f>
        <v>2482890.8199999998</v>
      </c>
      <c r="D24" s="712"/>
      <c r="E24" s="712"/>
      <c r="F24" s="708">
        <f>SUM(F25:F30)</f>
        <v>430.78000000011639</v>
      </c>
      <c r="G24" s="712"/>
      <c r="H24" s="712"/>
      <c r="I24" s="712"/>
      <c r="J24" s="712"/>
      <c r="K24" s="712"/>
      <c r="L24" s="712"/>
      <c r="M24" s="712"/>
      <c r="N24" s="706"/>
    </row>
    <row r="25" spans="1:14" ht="15" thickBot="1" x14ac:dyDescent="0.4">
      <c r="A25" s="240" t="s">
        <v>828</v>
      </c>
      <c r="B25" s="241" t="s">
        <v>807</v>
      </c>
      <c r="C25" s="711">
        <v>0.93</v>
      </c>
      <c r="D25" s="712"/>
      <c r="E25" s="712"/>
      <c r="F25" s="708">
        <v>0</v>
      </c>
      <c r="G25" s="712"/>
      <c r="H25" s="712"/>
      <c r="I25" s="712"/>
      <c r="J25" s="712"/>
      <c r="K25" s="712"/>
      <c r="L25" s="712"/>
      <c r="M25" s="712"/>
      <c r="N25" s="706"/>
    </row>
    <row r="26" spans="1:14" ht="15" thickBot="1" x14ac:dyDescent="0.4">
      <c r="A26" s="240" t="s">
        <v>829</v>
      </c>
      <c r="B26" s="241" t="s">
        <v>809</v>
      </c>
      <c r="C26" s="711">
        <v>43245</v>
      </c>
      <c r="D26" s="712"/>
      <c r="E26" s="712"/>
      <c r="F26" s="708">
        <v>0</v>
      </c>
      <c r="G26" s="712"/>
      <c r="H26" s="712"/>
      <c r="I26" s="712"/>
      <c r="J26" s="712"/>
      <c r="K26" s="712"/>
      <c r="L26" s="712"/>
      <c r="M26" s="712"/>
      <c r="N26" s="706"/>
    </row>
    <row r="27" spans="1:14" ht="15" thickBot="1" x14ac:dyDescent="0.4">
      <c r="A27" s="240" t="s">
        <v>830</v>
      </c>
      <c r="B27" s="241" t="s">
        <v>811</v>
      </c>
      <c r="C27" s="711">
        <v>38.72</v>
      </c>
      <c r="D27" s="712"/>
      <c r="E27" s="712"/>
      <c r="F27" s="708">
        <v>0</v>
      </c>
      <c r="G27" s="712"/>
      <c r="H27" s="712"/>
      <c r="I27" s="712"/>
      <c r="J27" s="712"/>
      <c r="K27" s="712"/>
      <c r="L27" s="712"/>
      <c r="M27" s="712"/>
      <c r="N27" s="706"/>
    </row>
    <row r="28" spans="1:14" ht="15" thickBot="1" x14ac:dyDescent="0.4">
      <c r="A28" s="240" t="s">
        <v>831</v>
      </c>
      <c r="B28" s="241" t="s">
        <v>813</v>
      </c>
      <c r="C28" s="711">
        <v>58791.66</v>
      </c>
      <c r="D28" s="712"/>
      <c r="E28" s="712"/>
      <c r="F28" s="708">
        <v>0</v>
      </c>
      <c r="G28" s="712"/>
      <c r="H28" s="712"/>
      <c r="I28" s="712"/>
      <c r="J28" s="712"/>
      <c r="K28" s="712"/>
      <c r="L28" s="712"/>
      <c r="M28" s="712"/>
      <c r="N28" s="706"/>
    </row>
    <row r="29" spans="1:14" ht="15" thickBot="1" x14ac:dyDescent="0.4">
      <c r="A29" s="240" t="s">
        <v>832</v>
      </c>
      <c r="B29" s="241" t="s">
        <v>815</v>
      </c>
      <c r="C29" s="711">
        <v>2324610.9699999997</v>
      </c>
      <c r="D29" s="712"/>
      <c r="E29" s="712"/>
      <c r="F29" s="708">
        <v>33.450000000116418</v>
      </c>
      <c r="G29" s="712"/>
      <c r="H29" s="712"/>
      <c r="I29" s="712"/>
      <c r="J29" s="712"/>
      <c r="K29" s="712"/>
      <c r="L29" s="712"/>
      <c r="M29" s="712"/>
      <c r="N29" s="706"/>
    </row>
    <row r="30" spans="1:14" ht="15" thickBot="1" x14ac:dyDescent="0.4">
      <c r="A30" s="240" t="s">
        <v>833</v>
      </c>
      <c r="B30" s="241" t="s">
        <v>819</v>
      </c>
      <c r="C30" s="711">
        <v>56203.54</v>
      </c>
      <c r="D30" s="712"/>
      <c r="E30" s="712"/>
      <c r="F30" s="708">
        <v>397.33</v>
      </c>
      <c r="G30" s="712"/>
      <c r="H30" s="712"/>
      <c r="I30" s="712"/>
      <c r="J30" s="712"/>
      <c r="K30" s="712"/>
      <c r="L30" s="712"/>
      <c r="M30" s="712"/>
      <c r="N30" s="706"/>
    </row>
    <row r="31" spans="1:14" ht="15" thickBot="1" x14ac:dyDescent="0.4">
      <c r="A31" s="245" t="s">
        <v>834</v>
      </c>
      <c r="B31" s="244" t="s">
        <v>45</v>
      </c>
      <c r="C31" s="711">
        <f>SUM(C9,C10,C18,C24)</f>
        <v>3335290497.0099998</v>
      </c>
      <c r="D31" s="706">
        <f t="shared" ref="D31:N31" si="4">SUM(D9,D10,D18,D24)</f>
        <v>3331490913.9599996</v>
      </c>
      <c r="E31" s="706">
        <f t="shared" si="4"/>
        <v>1316692.23</v>
      </c>
      <c r="F31" s="706">
        <f t="shared" si="4"/>
        <v>9053764.2100000009</v>
      </c>
      <c r="G31" s="706">
        <f t="shared" si="4"/>
        <v>7739861.1300000008</v>
      </c>
      <c r="H31" s="706">
        <f t="shared" si="4"/>
        <v>1313472.3</v>
      </c>
      <c r="I31" s="706">
        <f t="shared" si="4"/>
        <v>0</v>
      </c>
      <c r="J31" s="706">
        <f t="shared" si="4"/>
        <v>0</v>
      </c>
      <c r="K31" s="706">
        <f t="shared" si="4"/>
        <v>0</v>
      </c>
      <c r="L31" s="706">
        <f t="shared" si="4"/>
        <v>0</v>
      </c>
      <c r="M31" s="706">
        <f t="shared" si="4"/>
        <v>0</v>
      </c>
      <c r="N31" s="706">
        <f t="shared" si="4"/>
        <v>0</v>
      </c>
    </row>
  </sheetData>
  <mergeCells count="17">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E8F8-3820-4578-81D8-47AF8C0C5220}">
  <sheetPr codeName="Sheet48"/>
  <dimension ref="B2:P24"/>
  <sheetViews>
    <sheetView workbookViewId="0">
      <selection activeCell="F11" sqref="F11"/>
    </sheetView>
    <sheetView workbookViewId="1"/>
  </sheetViews>
  <sheetFormatPr defaultColWidth="9.1796875" defaultRowHeight="14.5" x14ac:dyDescent="0.35"/>
  <cols>
    <col min="1" max="1" width="9.1796875" style="1"/>
    <col min="2" max="2" width="4.26953125" style="1" customWidth="1"/>
    <col min="3" max="3" width="14.7265625" style="1" customWidth="1"/>
    <col min="4" max="7" width="9.1796875" style="1"/>
    <col min="8" max="8" width="12.453125" style="1" customWidth="1"/>
    <col min="9" max="9" width="16" style="1" customWidth="1"/>
    <col min="10" max="10" width="10.81640625" style="1" customWidth="1"/>
    <col min="11" max="11" width="6.7265625" style="1" customWidth="1"/>
    <col min="12" max="12" width="9.1796875" style="1"/>
    <col min="13" max="13" width="9.54296875" style="1" bestFit="1" customWidth="1"/>
    <col min="14" max="15" width="9.1796875" style="1"/>
    <col min="16" max="16" width="12.453125" style="1" bestFit="1" customWidth="1"/>
    <col min="17" max="16384" width="9.1796875" style="1"/>
  </cols>
  <sheetData>
    <row r="2" spans="2:16" x14ac:dyDescent="0.35">
      <c r="B2" s="228" t="s">
        <v>880</v>
      </c>
    </row>
    <row r="3" spans="2:16" ht="15.5" x14ac:dyDescent="0.35">
      <c r="B3" s="188"/>
      <c r="C3" s="229"/>
      <c r="D3" s="229"/>
      <c r="E3" s="229"/>
      <c r="H3" s="229"/>
      <c r="I3" s="229"/>
      <c r="J3" s="92"/>
      <c r="K3" s="229"/>
    </row>
    <row r="4" spans="2:16" ht="16" thickBot="1" x14ac:dyDescent="0.4">
      <c r="B4" s="188"/>
      <c r="C4" s="229"/>
      <c r="D4" s="229"/>
      <c r="E4" s="229"/>
      <c r="F4" s="1004"/>
      <c r="G4" s="1004"/>
      <c r="H4" s="229"/>
      <c r="I4" s="229"/>
      <c r="J4" s="92"/>
      <c r="K4" s="229"/>
    </row>
    <row r="5" spans="2:16" ht="16" thickBot="1" x14ac:dyDescent="0.4">
      <c r="B5" s="230"/>
      <c r="C5" s="230"/>
      <c r="D5" s="231" t="s">
        <v>7</v>
      </c>
      <c r="E5" s="232" t="s">
        <v>8</v>
      </c>
      <c r="F5" s="232" t="s">
        <v>9</v>
      </c>
      <c r="G5" s="232" t="s">
        <v>46</v>
      </c>
      <c r="H5" s="232" t="s">
        <v>47</v>
      </c>
      <c r="I5" s="232" t="s">
        <v>881</v>
      </c>
      <c r="J5" s="992" t="s">
        <v>157</v>
      </c>
      <c r="K5" s="1015"/>
    </row>
    <row r="6" spans="2:16" ht="84" customHeight="1" thickBot="1" x14ac:dyDescent="0.4">
      <c r="B6" s="230"/>
      <c r="C6" s="230"/>
      <c r="D6" s="998" t="s">
        <v>882</v>
      </c>
      <c r="E6" s="999"/>
      <c r="F6" s="999"/>
      <c r="G6" s="1000"/>
      <c r="H6" s="1006" t="s">
        <v>883</v>
      </c>
      <c r="I6" s="1002" t="s">
        <v>884</v>
      </c>
      <c r="J6" s="998" t="s">
        <v>885</v>
      </c>
      <c r="K6" s="1006"/>
    </row>
    <row r="7" spans="2:16" ht="34.5" customHeight="1" thickBot="1" x14ac:dyDescent="0.4">
      <c r="B7" s="277"/>
      <c r="C7" s="277"/>
      <c r="D7" s="278"/>
      <c r="E7" s="998" t="s">
        <v>886</v>
      </c>
      <c r="F7" s="1006"/>
      <c r="G7" s="1033" t="s">
        <v>887</v>
      </c>
      <c r="H7" s="1031"/>
      <c r="I7" s="1022"/>
      <c r="J7" s="1032"/>
      <c r="K7" s="1031"/>
    </row>
    <row r="8" spans="2:16" ht="15.5" x14ac:dyDescent="0.35">
      <c r="B8" s="230"/>
      <c r="C8" s="230"/>
      <c r="D8" s="278"/>
      <c r="E8" s="1036"/>
      <c r="F8" s="1002" t="s">
        <v>863</v>
      </c>
      <c r="G8" s="1034"/>
      <c r="H8" s="1038"/>
      <c r="I8" s="1022"/>
      <c r="J8" s="1032"/>
      <c r="K8" s="1031"/>
    </row>
    <row r="9" spans="2:16" ht="16" thickBot="1" x14ac:dyDescent="0.4">
      <c r="B9" s="230"/>
      <c r="C9" s="230"/>
      <c r="D9" s="278"/>
      <c r="E9" s="1037"/>
      <c r="F9" s="1020"/>
      <c r="G9" s="1035"/>
      <c r="H9" s="1039"/>
      <c r="I9" s="1020"/>
      <c r="J9" s="1007"/>
      <c r="K9" s="1008"/>
      <c r="P9" s="684"/>
    </row>
    <row r="10" spans="2:16" ht="25.5" thickBot="1" x14ac:dyDescent="0.4">
      <c r="B10" s="265" t="s">
        <v>179</v>
      </c>
      <c r="C10" s="279" t="s">
        <v>739</v>
      </c>
      <c r="D10" s="726">
        <f>SUM(D11:D16)</f>
        <v>9931991.6499999911</v>
      </c>
      <c r="E10" s="727">
        <f t="shared" ref="E10:G10" si="0">SUM(E11:E16)</f>
        <v>9931991.6499999911</v>
      </c>
      <c r="F10" s="726">
        <f t="shared" si="0"/>
        <v>12568511.98</v>
      </c>
      <c r="G10" s="726">
        <f t="shared" si="0"/>
        <v>9806743.1199999917</v>
      </c>
      <c r="H10" s="726">
        <f>SUM(H11:H16)</f>
        <v>-1642571.3400000008</v>
      </c>
      <c r="I10" s="728"/>
      <c r="J10" s="1040"/>
      <c r="K10" s="1041"/>
      <c r="M10" s="713"/>
    </row>
    <row r="11" spans="2:16" ht="15" thickBot="1" x14ac:dyDescent="0.4">
      <c r="B11" s="240" t="s">
        <v>181</v>
      </c>
      <c r="C11" s="280" t="s">
        <v>1822</v>
      </c>
      <c r="D11" s="702">
        <f>E11</f>
        <v>9810223.8299999908</v>
      </c>
      <c r="E11" s="702">
        <v>9810223.8299999908</v>
      </c>
      <c r="F11" s="702">
        <v>12310504.970000001</v>
      </c>
      <c r="G11" s="702">
        <v>9684975.2999999914</v>
      </c>
      <c r="H11" s="702">
        <v>-1638003.1500000008</v>
      </c>
      <c r="I11" s="729"/>
      <c r="J11" s="1029"/>
      <c r="K11" s="1030"/>
    </row>
    <row r="12" spans="2:16" ht="15" thickBot="1" x14ac:dyDescent="0.4">
      <c r="B12" s="240" t="s">
        <v>808</v>
      </c>
      <c r="C12" s="280" t="s">
        <v>1823</v>
      </c>
      <c r="D12" s="702">
        <f t="shared" ref="D12:D16" si="1">E12</f>
        <v>62816.959999999999</v>
      </c>
      <c r="E12" s="702">
        <v>62816.959999999999</v>
      </c>
      <c r="F12" s="702">
        <v>197099.18000000002</v>
      </c>
      <c r="G12" s="702">
        <v>62816.959999999999</v>
      </c>
      <c r="H12" s="702">
        <v>-1880.5500000000002</v>
      </c>
      <c r="I12" s="729"/>
      <c r="J12" s="1029"/>
      <c r="K12" s="1030"/>
    </row>
    <row r="13" spans="2:16" ht="15" thickBot="1" x14ac:dyDescent="0.4">
      <c r="B13" s="240" t="s">
        <v>810</v>
      </c>
      <c r="C13" s="280" t="s">
        <v>1824</v>
      </c>
      <c r="D13" s="702">
        <f t="shared" si="1"/>
        <v>56652.66</v>
      </c>
      <c r="E13" s="702">
        <v>56652.66</v>
      </c>
      <c r="F13" s="702">
        <v>58609.630000000005</v>
      </c>
      <c r="G13" s="702">
        <v>56652.66</v>
      </c>
      <c r="H13" s="702">
        <v>-1696.75</v>
      </c>
      <c r="I13" s="729"/>
      <c r="J13" s="1029"/>
      <c r="K13" s="1030"/>
    </row>
    <row r="14" spans="2:16" ht="15" thickBot="1" x14ac:dyDescent="0.4">
      <c r="B14" s="240" t="s">
        <v>812</v>
      </c>
      <c r="C14" s="280" t="s">
        <v>1891</v>
      </c>
      <c r="D14" s="702">
        <f t="shared" si="1"/>
        <v>2298.1999999999998</v>
      </c>
      <c r="E14" s="702">
        <v>2298.1999999999998</v>
      </c>
      <c r="F14" s="702">
        <f>E14</f>
        <v>2298.1999999999998</v>
      </c>
      <c r="G14" s="702">
        <v>2298.1999999999998</v>
      </c>
      <c r="H14" s="702">
        <v>-990.89</v>
      </c>
      <c r="I14" s="729"/>
      <c r="J14" s="1029"/>
      <c r="K14" s="1030"/>
    </row>
    <row r="15" spans="2:16" ht="15" thickBot="1" x14ac:dyDescent="0.4">
      <c r="B15" s="240" t="s">
        <v>814</v>
      </c>
      <c r="C15" s="280" t="s">
        <v>891</v>
      </c>
      <c r="D15" s="702">
        <f t="shared" si="1"/>
        <v>0</v>
      </c>
      <c r="E15" s="702"/>
      <c r="F15" s="702"/>
      <c r="G15" s="702"/>
      <c r="H15" s="702"/>
      <c r="I15" s="729"/>
      <c r="J15" s="1029"/>
      <c r="K15" s="1030"/>
    </row>
    <row r="16" spans="2:16" ht="15" thickBot="1" x14ac:dyDescent="0.4">
      <c r="B16" s="240" t="s">
        <v>816</v>
      </c>
      <c r="C16" s="280" t="s">
        <v>892</v>
      </c>
      <c r="D16" s="702">
        <f t="shared" si="1"/>
        <v>0</v>
      </c>
      <c r="E16" s="702"/>
      <c r="F16" s="702"/>
      <c r="G16" s="702"/>
      <c r="H16" s="702"/>
      <c r="I16" s="729"/>
      <c r="J16" s="1029"/>
      <c r="K16" s="1030"/>
    </row>
    <row r="17" spans="2:11" ht="25.5" thickBot="1" x14ac:dyDescent="0.4">
      <c r="B17" s="240" t="s">
        <v>818</v>
      </c>
      <c r="C17" s="244" t="s">
        <v>740</v>
      </c>
      <c r="D17" s="730">
        <f>SUM(D18:D23)</f>
        <v>4881.32</v>
      </c>
      <c r="E17" s="730">
        <f t="shared" ref="E17" si="2">SUM(E18:E23)</f>
        <v>4881.32</v>
      </c>
      <c r="F17" s="730">
        <f t="shared" ref="F17" si="3">SUM(F18:F23)</f>
        <v>0</v>
      </c>
      <c r="G17" s="731"/>
      <c r="H17" s="731"/>
      <c r="I17" s="727">
        <f>SUM(I18:I23)</f>
        <v>-430.78000000000009</v>
      </c>
      <c r="J17" s="1042"/>
      <c r="K17" s="1043"/>
    </row>
    <row r="18" spans="2:11" ht="15" thickBot="1" x14ac:dyDescent="0.4">
      <c r="B18" s="243" t="s">
        <v>820</v>
      </c>
      <c r="C18" s="280" t="s">
        <v>1822</v>
      </c>
      <c r="D18" s="702">
        <f t="shared" ref="D18:D23" si="4">E18</f>
        <v>4881.32</v>
      </c>
      <c r="E18" s="702">
        <v>4881.32</v>
      </c>
      <c r="F18" s="702"/>
      <c r="G18" s="732"/>
      <c r="H18" s="732"/>
      <c r="I18" s="702">
        <v>-430.78000000000009</v>
      </c>
      <c r="J18" s="1042"/>
      <c r="K18" s="1043"/>
    </row>
    <row r="19" spans="2:11" ht="15" thickBot="1" x14ac:dyDescent="0.4">
      <c r="B19" s="240" t="s">
        <v>822</v>
      </c>
      <c r="C19" s="280" t="s">
        <v>888</v>
      </c>
      <c r="D19" s="702">
        <f t="shared" si="4"/>
        <v>0</v>
      </c>
      <c r="E19" s="702"/>
      <c r="F19" s="702"/>
      <c r="G19" s="732"/>
      <c r="H19" s="732"/>
      <c r="I19" s="702"/>
      <c r="J19" s="1042"/>
      <c r="K19" s="1043"/>
    </row>
    <row r="20" spans="2:11" ht="15" thickBot="1" x14ac:dyDescent="0.4">
      <c r="B20" s="240" t="s">
        <v>823</v>
      </c>
      <c r="C20" s="280" t="s">
        <v>889</v>
      </c>
      <c r="D20" s="702">
        <f t="shared" si="4"/>
        <v>0</v>
      </c>
      <c r="E20" s="702"/>
      <c r="F20" s="702"/>
      <c r="G20" s="732"/>
      <c r="H20" s="732"/>
      <c r="I20" s="702"/>
      <c r="J20" s="1042"/>
      <c r="K20" s="1043"/>
    </row>
    <row r="21" spans="2:11" ht="15" thickBot="1" x14ac:dyDescent="0.4">
      <c r="B21" s="240" t="s">
        <v>824</v>
      </c>
      <c r="C21" s="280" t="s">
        <v>890</v>
      </c>
      <c r="D21" s="702">
        <f t="shared" si="4"/>
        <v>0</v>
      </c>
      <c r="E21" s="702"/>
      <c r="F21" s="702"/>
      <c r="G21" s="732"/>
      <c r="H21" s="732"/>
      <c r="I21" s="702"/>
      <c r="J21" s="1042"/>
      <c r="K21" s="1043"/>
    </row>
    <row r="22" spans="2:11" ht="15" thickBot="1" x14ac:dyDescent="0.4">
      <c r="B22" s="240" t="s">
        <v>825</v>
      </c>
      <c r="C22" s="280" t="s">
        <v>891</v>
      </c>
      <c r="D22" s="702">
        <f t="shared" si="4"/>
        <v>0</v>
      </c>
      <c r="E22" s="702"/>
      <c r="F22" s="702"/>
      <c r="G22" s="732"/>
      <c r="H22" s="732"/>
      <c r="I22" s="702"/>
      <c r="J22" s="1042"/>
      <c r="K22" s="1043"/>
    </row>
    <row r="23" spans="2:11" ht="15" thickBot="1" x14ac:dyDescent="0.4">
      <c r="B23" s="240" t="s">
        <v>826</v>
      </c>
      <c r="C23" s="280" t="s">
        <v>892</v>
      </c>
      <c r="D23" s="702">
        <f t="shared" si="4"/>
        <v>0</v>
      </c>
      <c r="E23" s="702"/>
      <c r="F23" s="702"/>
      <c r="G23" s="732"/>
      <c r="H23" s="732"/>
      <c r="I23" s="702"/>
      <c r="J23" s="1042"/>
      <c r="K23" s="1043"/>
    </row>
    <row r="24" spans="2:11" ht="15" thickBot="1" x14ac:dyDescent="0.4">
      <c r="B24" s="269" t="s">
        <v>827</v>
      </c>
      <c r="C24" s="244" t="s">
        <v>45</v>
      </c>
      <c r="D24" s="702">
        <f>D10+D17</f>
        <v>9936872.9699999914</v>
      </c>
      <c r="E24" s="702">
        <f t="shared" ref="E24:K24" si="5">E10+E17</f>
        <v>9936872.9699999914</v>
      </c>
      <c r="F24" s="702">
        <f t="shared" si="5"/>
        <v>12568511.98</v>
      </c>
      <c r="G24" s="702">
        <f t="shared" si="5"/>
        <v>9806743.1199999917</v>
      </c>
      <c r="H24" s="702">
        <f t="shared" si="5"/>
        <v>-1642571.3400000008</v>
      </c>
      <c r="I24" s="702">
        <f t="shared" si="5"/>
        <v>-430.78000000000009</v>
      </c>
      <c r="J24" s="1044">
        <f t="shared" si="5"/>
        <v>0</v>
      </c>
      <c r="K24" s="1045">
        <f t="shared" si="5"/>
        <v>0</v>
      </c>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2CC1-50F7-4793-BDAF-B4411423D4FB}">
  <sheetPr codeName="Sheet49">
    <pageSetUpPr fitToPage="1"/>
  </sheetPr>
  <dimension ref="B2:I28"/>
  <sheetViews>
    <sheetView workbookViewId="0">
      <selection activeCell="H20" sqref="H20"/>
    </sheetView>
    <sheetView workbookViewId="1">
      <selection activeCell="E11" sqref="E11"/>
    </sheetView>
  </sheetViews>
  <sheetFormatPr defaultColWidth="9.1796875" defaultRowHeight="14.5" x14ac:dyDescent="0.35"/>
  <cols>
    <col min="1" max="1" width="9.1796875" style="1"/>
    <col min="2" max="2" width="4.7265625" style="1" customWidth="1"/>
    <col min="3" max="3" width="25" style="1" customWidth="1"/>
    <col min="4" max="4" width="11.453125" style="1" bestFit="1" customWidth="1"/>
    <col min="5" max="6" width="9.1796875" style="1"/>
    <col min="7" max="7" width="13" style="1" customWidth="1"/>
    <col min="8" max="8" width="12.453125" style="1" customWidth="1"/>
    <col min="9" max="9" width="20.26953125" style="1" customWidth="1"/>
    <col min="10" max="16384" width="9.1796875" style="1"/>
  </cols>
  <sheetData>
    <row r="2" spans="2:9" x14ac:dyDescent="0.35">
      <c r="B2" s="228" t="s">
        <v>893</v>
      </c>
    </row>
    <row r="3" spans="2:9" ht="16" thickBot="1" x14ac:dyDescent="0.4">
      <c r="B3" s="188"/>
      <c r="C3" s="229"/>
      <c r="D3" s="229"/>
      <c r="E3" s="1004"/>
      <c r="F3" s="1004"/>
      <c r="G3" s="229"/>
      <c r="H3" s="229"/>
      <c r="I3" s="229"/>
    </row>
    <row r="4" spans="2:9" ht="16" thickBot="1" x14ac:dyDescent="0.4">
      <c r="B4" s="230"/>
      <c r="C4" s="230"/>
      <c r="D4" s="231" t="s">
        <v>7</v>
      </c>
      <c r="E4" s="232" t="s">
        <v>8</v>
      </c>
      <c r="F4" s="232" t="s">
        <v>9</v>
      </c>
      <c r="G4" s="232" t="s">
        <v>46</v>
      </c>
      <c r="H4" s="232" t="s">
        <v>47</v>
      </c>
      <c r="I4" s="232" t="s">
        <v>156</v>
      </c>
    </row>
    <row r="5" spans="2:9" ht="19.5" customHeight="1" thickBot="1" x14ac:dyDescent="0.4">
      <c r="B5" s="230"/>
      <c r="C5" s="230"/>
      <c r="D5" s="998" t="s">
        <v>894</v>
      </c>
      <c r="E5" s="999"/>
      <c r="F5" s="999"/>
      <c r="G5" s="1000"/>
      <c r="H5" s="1006" t="s">
        <v>883</v>
      </c>
      <c r="I5" s="1002" t="s">
        <v>885</v>
      </c>
    </row>
    <row r="6" spans="2:9" ht="49.5" customHeight="1" thickBot="1" x14ac:dyDescent="0.4">
      <c r="B6" s="277"/>
      <c r="C6" s="277"/>
      <c r="D6" s="281"/>
      <c r="E6" s="998" t="s">
        <v>886</v>
      </c>
      <c r="F6" s="1006"/>
      <c r="G6" s="236" t="s">
        <v>895</v>
      </c>
      <c r="H6" s="1031"/>
      <c r="I6" s="1022"/>
    </row>
    <row r="7" spans="2:9" ht="15.5" x14ac:dyDescent="0.35">
      <c r="B7" s="230"/>
      <c r="C7" s="230"/>
      <c r="D7" s="278"/>
      <c r="E7" s="1049"/>
      <c r="F7" s="1002" t="s">
        <v>863</v>
      </c>
      <c r="G7" s="1049"/>
      <c r="H7" s="1031"/>
      <c r="I7" s="1022"/>
    </row>
    <row r="8" spans="2:9" ht="16" thickBot="1" x14ac:dyDescent="0.4">
      <c r="B8" s="230"/>
      <c r="C8" s="230"/>
      <c r="D8" s="282"/>
      <c r="E8" s="1050"/>
      <c r="F8" s="1020"/>
      <c r="G8" s="1051"/>
      <c r="H8" s="1048"/>
      <c r="I8" s="1003"/>
    </row>
    <row r="9" spans="2:9" ht="15" thickBot="1" x14ac:dyDescent="0.4">
      <c r="B9" s="237" t="s">
        <v>179</v>
      </c>
      <c r="C9" s="238" t="s">
        <v>896</v>
      </c>
      <c r="D9" s="702">
        <v>67650236.75</v>
      </c>
      <c r="E9" s="702">
        <v>390.47</v>
      </c>
      <c r="F9" s="702">
        <v>390.47</v>
      </c>
      <c r="G9" s="702">
        <f>D9</f>
        <v>67650236.75</v>
      </c>
      <c r="H9" s="702">
        <v>-185361.82</v>
      </c>
      <c r="I9" s="715"/>
    </row>
    <row r="10" spans="2:9" ht="15" thickBot="1" x14ac:dyDescent="0.4">
      <c r="B10" s="283" t="s">
        <v>181</v>
      </c>
      <c r="C10" s="239" t="s">
        <v>897</v>
      </c>
      <c r="D10" s="715">
        <v>1860257.79</v>
      </c>
      <c r="E10" s="715">
        <v>134678.38</v>
      </c>
      <c r="F10" s="715">
        <v>134678.38</v>
      </c>
      <c r="G10" s="715">
        <f t="shared" ref="G10:G27" si="0">D10</f>
        <v>1860257.79</v>
      </c>
      <c r="H10" s="715">
        <v>-53891.29</v>
      </c>
      <c r="I10" s="715"/>
    </row>
    <row r="11" spans="2:9" ht="15" thickBot="1" x14ac:dyDescent="0.4">
      <c r="B11" s="283" t="s">
        <v>808</v>
      </c>
      <c r="C11" s="239" t="s">
        <v>898</v>
      </c>
      <c r="D11" s="715">
        <v>153033849.09999999</v>
      </c>
      <c r="E11" s="715">
        <v>203863.69</v>
      </c>
      <c r="F11" s="715">
        <v>203863.69</v>
      </c>
      <c r="G11" s="715">
        <f t="shared" si="0"/>
        <v>153033849.09999999</v>
      </c>
      <c r="H11" s="715">
        <v>-1831059.97</v>
      </c>
      <c r="I11" s="715"/>
    </row>
    <row r="12" spans="2:9" ht="25.5" thickBot="1" x14ac:dyDescent="0.4">
      <c r="B12" s="283" t="s">
        <v>810</v>
      </c>
      <c r="C12" s="239" t="s">
        <v>899</v>
      </c>
      <c r="D12" s="715">
        <v>90751078.090000004</v>
      </c>
      <c r="E12" s="715">
        <v>0</v>
      </c>
      <c r="F12" s="715">
        <v>0</v>
      </c>
      <c r="G12" s="715">
        <f t="shared" si="0"/>
        <v>90751078.090000004</v>
      </c>
      <c r="H12" s="715">
        <v>-527485.06999999995</v>
      </c>
      <c r="I12" s="715"/>
    </row>
    <row r="13" spans="2:9" ht="15" thickBot="1" x14ac:dyDescent="0.4">
      <c r="B13" s="283" t="s">
        <v>812</v>
      </c>
      <c r="C13" s="239" t="s">
        <v>900</v>
      </c>
      <c r="D13" s="715">
        <v>29794169.5</v>
      </c>
      <c r="E13" s="715">
        <v>0</v>
      </c>
      <c r="F13" s="715">
        <v>0</v>
      </c>
      <c r="G13" s="715">
        <f t="shared" si="0"/>
        <v>29794169.5</v>
      </c>
      <c r="H13" s="715">
        <v>-302133.84000000003</v>
      </c>
      <c r="I13" s="715"/>
    </row>
    <row r="14" spans="2:9" ht="15" thickBot="1" x14ac:dyDescent="0.4">
      <c r="B14" s="283" t="s">
        <v>814</v>
      </c>
      <c r="C14" s="239" t="s">
        <v>901</v>
      </c>
      <c r="D14" s="715">
        <v>101184700</v>
      </c>
      <c r="E14" s="715">
        <v>118140.65</v>
      </c>
      <c r="F14" s="715">
        <v>118140.65</v>
      </c>
      <c r="G14" s="715">
        <f t="shared" si="0"/>
        <v>101184700</v>
      </c>
      <c r="H14" s="715">
        <v>-1706792.33</v>
      </c>
      <c r="I14" s="715"/>
    </row>
    <row r="15" spans="2:9" ht="15" thickBot="1" x14ac:dyDescent="0.4">
      <c r="B15" s="283" t="s">
        <v>816</v>
      </c>
      <c r="C15" s="239" t="s">
        <v>902</v>
      </c>
      <c r="D15" s="715">
        <v>156583994.27000001</v>
      </c>
      <c r="E15" s="715">
        <v>681320.16</v>
      </c>
      <c r="F15" s="715">
        <v>681320.16</v>
      </c>
      <c r="G15" s="715">
        <f t="shared" si="0"/>
        <v>156583994.27000001</v>
      </c>
      <c r="H15" s="715">
        <v>-874670.07999999996</v>
      </c>
      <c r="I15" s="715"/>
    </row>
    <row r="16" spans="2:9" ht="15" thickBot="1" x14ac:dyDescent="0.4">
      <c r="B16" s="283" t="s">
        <v>818</v>
      </c>
      <c r="C16" s="239" t="s">
        <v>903</v>
      </c>
      <c r="D16" s="715">
        <v>23729198.469999999</v>
      </c>
      <c r="E16" s="715">
        <v>1707.87</v>
      </c>
      <c r="F16" s="715">
        <v>1707.87</v>
      </c>
      <c r="G16" s="715">
        <f t="shared" si="0"/>
        <v>23729198.469999999</v>
      </c>
      <c r="H16" s="715">
        <v>-693296.39</v>
      </c>
      <c r="I16" s="715"/>
    </row>
    <row r="17" spans="2:9" ht="25.5" thickBot="1" x14ac:dyDescent="0.4">
      <c r="B17" s="243" t="s">
        <v>820</v>
      </c>
      <c r="C17" s="239" t="s">
        <v>904</v>
      </c>
      <c r="D17" s="715">
        <v>32322929.760000002</v>
      </c>
      <c r="E17" s="715">
        <v>187624.66</v>
      </c>
      <c r="F17" s="715">
        <v>187624.66</v>
      </c>
      <c r="G17" s="715">
        <f t="shared" si="0"/>
        <v>32322929.760000002</v>
      </c>
      <c r="H17" s="715">
        <v>-1820583.56</v>
      </c>
      <c r="I17" s="715"/>
    </row>
    <row r="18" spans="2:9" ht="15" thickBot="1" x14ac:dyDescent="0.4">
      <c r="B18" s="283" t="s">
        <v>822</v>
      </c>
      <c r="C18" s="239" t="s">
        <v>905</v>
      </c>
      <c r="D18" s="715">
        <v>13633982.17</v>
      </c>
      <c r="E18" s="715">
        <v>1093.75</v>
      </c>
      <c r="F18" s="715">
        <v>1093.75</v>
      </c>
      <c r="G18" s="715">
        <f t="shared" si="0"/>
        <v>13633982.17</v>
      </c>
      <c r="H18" s="715">
        <v>-27641.74</v>
      </c>
      <c r="I18" s="715"/>
    </row>
    <row r="19" spans="2:9" ht="15" thickBot="1" x14ac:dyDescent="0.4">
      <c r="B19" s="283" t="s">
        <v>823</v>
      </c>
      <c r="C19" s="239" t="s">
        <v>906</v>
      </c>
      <c r="D19" s="715">
        <v>0</v>
      </c>
      <c r="E19" s="1046">
        <v>0</v>
      </c>
      <c r="F19" s="1047" t="s">
        <v>1710</v>
      </c>
      <c r="G19" s="715">
        <f t="shared" si="0"/>
        <v>0</v>
      </c>
      <c r="H19" s="715">
        <v>0</v>
      </c>
      <c r="I19" s="715"/>
    </row>
    <row r="20" spans="2:9" ht="15" thickBot="1" x14ac:dyDescent="0.4">
      <c r="B20" s="283" t="s">
        <v>824</v>
      </c>
      <c r="C20" s="239" t="s">
        <v>907</v>
      </c>
      <c r="D20" s="715">
        <v>771979218.11000001</v>
      </c>
      <c r="E20" s="715">
        <v>1617073.02</v>
      </c>
      <c r="F20" s="715">
        <v>1617073.02</v>
      </c>
      <c r="G20" s="715">
        <f t="shared" si="0"/>
        <v>771979218.11000001</v>
      </c>
      <c r="H20" s="715">
        <v>-3065093.96</v>
      </c>
      <c r="I20" s="715"/>
    </row>
    <row r="21" spans="2:9" ht="25.5" thickBot="1" x14ac:dyDescent="0.4">
      <c r="B21" s="283" t="s">
        <v>825</v>
      </c>
      <c r="C21" s="239" t="s">
        <v>908</v>
      </c>
      <c r="D21" s="715">
        <v>82853945.370000005</v>
      </c>
      <c r="E21" s="715">
        <v>45288.03</v>
      </c>
      <c r="F21" s="715">
        <v>45288.03</v>
      </c>
      <c r="G21" s="715">
        <f t="shared" si="0"/>
        <v>82853945.370000005</v>
      </c>
      <c r="H21" s="715">
        <v>-197098.35</v>
      </c>
      <c r="I21" s="715"/>
    </row>
    <row r="22" spans="2:9" ht="25.5" thickBot="1" x14ac:dyDescent="0.4">
      <c r="B22" s="283" t="s">
        <v>826</v>
      </c>
      <c r="C22" s="239" t="s">
        <v>909</v>
      </c>
      <c r="D22" s="715">
        <v>116095424.76000001</v>
      </c>
      <c r="E22" s="715">
        <v>35066.69</v>
      </c>
      <c r="F22" s="715">
        <v>35066.69</v>
      </c>
      <c r="G22" s="715">
        <f t="shared" si="0"/>
        <v>116095424.76000001</v>
      </c>
      <c r="H22" s="715">
        <v>-3313700.45</v>
      </c>
      <c r="I22" s="715"/>
    </row>
    <row r="23" spans="2:9" ht="25.5" thickBot="1" x14ac:dyDescent="0.4">
      <c r="B23" s="243" t="s">
        <v>827</v>
      </c>
      <c r="C23" s="239" t="s">
        <v>910</v>
      </c>
      <c r="D23" s="715">
        <v>0</v>
      </c>
      <c r="E23" s="715">
        <v>0</v>
      </c>
      <c r="F23" s="715">
        <v>0</v>
      </c>
      <c r="G23" s="715">
        <f t="shared" si="0"/>
        <v>0</v>
      </c>
      <c r="H23" s="715">
        <v>0</v>
      </c>
      <c r="I23" s="715"/>
    </row>
    <row r="24" spans="2:9" ht="15" thickBot="1" x14ac:dyDescent="0.4">
      <c r="B24" s="283" t="s">
        <v>828</v>
      </c>
      <c r="C24" s="239" t="s">
        <v>911</v>
      </c>
      <c r="D24" s="715">
        <v>4491665.7</v>
      </c>
      <c r="E24" s="715">
        <v>0</v>
      </c>
      <c r="F24" s="715">
        <v>0</v>
      </c>
      <c r="G24" s="715">
        <f t="shared" si="0"/>
        <v>4491665.7</v>
      </c>
      <c r="H24" s="715">
        <v>-312834.37</v>
      </c>
      <c r="I24" s="715"/>
    </row>
    <row r="25" spans="2:9" ht="25.5" thickBot="1" x14ac:dyDescent="0.4">
      <c r="B25" s="283" t="s">
        <v>829</v>
      </c>
      <c r="C25" s="239" t="s">
        <v>912</v>
      </c>
      <c r="D25" s="715">
        <v>11014035.439999999</v>
      </c>
      <c r="E25" s="715">
        <v>0</v>
      </c>
      <c r="F25" s="715">
        <v>0</v>
      </c>
      <c r="G25" s="715">
        <f t="shared" si="0"/>
        <v>11014035.439999999</v>
      </c>
      <c r="H25" s="715">
        <v>-73008.649999999994</v>
      </c>
      <c r="I25" s="715"/>
    </row>
    <row r="26" spans="2:9" ht="25.5" thickBot="1" x14ac:dyDescent="0.4">
      <c r="B26" s="283" t="s">
        <v>830</v>
      </c>
      <c r="C26" s="239" t="s">
        <v>913</v>
      </c>
      <c r="D26" s="715">
        <v>48521851.979999997</v>
      </c>
      <c r="E26" s="715">
        <v>14511.12</v>
      </c>
      <c r="F26" s="715">
        <v>14511.12</v>
      </c>
      <c r="G26" s="715">
        <f t="shared" si="0"/>
        <v>48521851.979999997</v>
      </c>
      <c r="H26" s="715">
        <v>-2526757.36</v>
      </c>
      <c r="I26" s="715"/>
    </row>
    <row r="27" spans="2:9" ht="15" thickBot="1" x14ac:dyDescent="0.4">
      <c r="B27" s="283" t="s">
        <v>831</v>
      </c>
      <c r="C27" s="239" t="s">
        <v>914</v>
      </c>
      <c r="D27" s="715">
        <v>8181562.8300000001</v>
      </c>
      <c r="E27" s="715">
        <v>12066.06</v>
      </c>
      <c r="F27" s="715">
        <v>12066.06</v>
      </c>
      <c r="G27" s="715">
        <f t="shared" si="0"/>
        <v>8181562.8300000001</v>
      </c>
      <c r="H27" s="715">
        <v>-34443.97</v>
      </c>
      <c r="I27" s="715"/>
    </row>
    <row r="28" spans="2:9" ht="15" thickBot="1" x14ac:dyDescent="0.4">
      <c r="B28" s="284" t="s">
        <v>832</v>
      </c>
      <c r="C28" s="244" t="s">
        <v>45</v>
      </c>
      <c r="D28" s="703">
        <f>SUM(D9:D27)</f>
        <v>1713682100.0900002</v>
      </c>
      <c r="E28" s="703">
        <f t="shared" ref="E28:I28" si="1">SUM(E9:E27)</f>
        <v>3052824.5500000003</v>
      </c>
      <c r="F28" s="703">
        <f t="shared" si="1"/>
        <v>3052824.5500000003</v>
      </c>
      <c r="G28" s="703">
        <f t="shared" si="1"/>
        <v>1713682100.0900002</v>
      </c>
      <c r="H28" s="703">
        <f t="shared" si="1"/>
        <v>-17545853.199999999</v>
      </c>
      <c r="I28" s="703">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F8AF-AAB0-4BF9-8D45-F4D5AF7CB3A9}">
  <sheetPr codeName="Sheet50"/>
  <dimension ref="A2:N22"/>
  <sheetViews>
    <sheetView workbookViewId="0">
      <selection activeCell="D15" sqref="D15"/>
    </sheetView>
    <sheetView workbookViewId="1">
      <selection activeCell="D13" sqref="D13"/>
    </sheetView>
  </sheetViews>
  <sheetFormatPr defaultColWidth="9.1796875" defaultRowHeight="14.5" x14ac:dyDescent="0.35"/>
  <cols>
    <col min="1" max="1" width="4.453125" style="1" customWidth="1"/>
    <col min="2" max="2" width="25.81640625" style="1" customWidth="1"/>
    <col min="3" max="14" width="11.1796875" style="713" customWidth="1"/>
    <col min="15" max="16384" width="9.1796875" style="1"/>
  </cols>
  <sheetData>
    <row r="2" spans="1:14" x14ac:dyDescent="0.35">
      <c r="A2" s="228" t="s">
        <v>777</v>
      </c>
    </row>
    <row r="3" spans="1:14" ht="16" thickBot="1" x14ac:dyDescent="0.4">
      <c r="A3" s="188"/>
      <c r="B3" s="229"/>
      <c r="C3" s="792"/>
      <c r="D3" s="792"/>
      <c r="E3" s="792"/>
      <c r="F3" s="792"/>
      <c r="G3" s="792"/>
      <c r="H3" s="792"/>
      <c r="I3" s="792"/>
      <c r="J3" s="792"/>
      <c r="K3" s="792"/>
      <c r="L3" s="792"/>
      <c r="M3" s="792"/>
      <c r="N3" s="792"/>
    </row>
    <row r="4" spans="1:14" ht="16" thickBot="1" x14ac:dyDescent="0.4">
      <c r="A4" s="188"/>
      <c r="B4" s="285"/>
      <c r="C4" s="793" t="s">
        <v>7</v>
      </c>
      <c r="D4" s="794" t="s">
        <v>8</v>
      </c>
      <c r="E4" s="794" t="s">
        <v>9</v>
      </c>
      <c r="F4" s="794" t="s">
        <v>46</v>
      </c>
      <c r="G4" s="794" t="s">
        <v>47</v>
      </c>
      <c r="H4" s="794" t="s">
        <v>156</v>
      </c>
      <c r="I4" s="794" t="s">
        <v>157</v>
      </c>
      <c r="J4" s="794" t="s">
        <v>158</v>
      </c>
      <c r="K4" s="794" t="s">
        <v>159</v>
      </c>
      <c r="L4" s="794" t="s">
        <v>160</v>
      </c>
      <c r="M4" s="794" t="s">
        <v>161</v>
      </c>
      <c r="N4" s="794" t="s">
        <v>162</v>
      </c>
    </row>
    <row r="5" spans="1:14" ht="21" customHeight="1" thickBot="1" x14ac:dyDescent="0.4">
      <c r="A5" s="230"/>
      <c r="B5" s="230"/>
      <c r="C5" s="795" t="s">
        <v>806</v>
      </c>
      <c r="D5" s="796"/>
      <c r="E5" s="796"/>
      <c r="F5" s="796"/>
      <c r="G5" s="796"/>
      <c r="H5" s="796"/>
      <c r="I5" s="796"/>
      <c r="J5" s="796"/>
      <c r="K5" s="796"/>
      <c r="L5" s="796"/>
      <c r="M5" s="796"/>
      <c r="N5" s="797"/>
    </row>
    <row r="6" spans="1:14" ht="23.25" customHeight="1" thickBot="1" x14ac:dyDescent="0.4">
      <c r="A6" s="230"/>
      <c r="B6" s="230"/>
      <c r="C6" s="798"/>
      <c r="D6" s="799" t="s">
        <v>915</v>
      </c>
      <c r="E6" s="800"/>
      <c r="F6" s="799" t="s">
        <v>916</v>
      </c>
      <c r="G6" s="801"/>
      <c r="H6" s="801"/>
      <c r="I6" s="801"/>
      <c r="J6" s="801"/>
      <c r="K6" s="801"/>
      <c r="L6" s="801"/>
      <c r="M6" s="801"/>
      <c r="N6" s="802"/>
    </row>
    <row r="7" spans="1:14" ht="19.5" customHeight="1" thickBot="1" x14ac:dyDescent="0.4">
      <c r="A7" s="230"/>
      <c r="B7" s="230"/>
      <c r="C7" s="798"/>
      <c r="D7" s="798"/>
      <c r="E7" s="803"/>
      <c r="F7" s="798"/>
      <c r="G7" s="1052" t="s">
        <v>872</v>
      </c>
      <c r="H7" s="1054" t="s">
        <v>917</v>
      </c>
      <c r="I7" s="1055"/>
      <c r="J7" s="1055"/>
      <c r="K7" s="1055"/>
      <c r="L7" s="1055"/>
      <c r="M7" s="1055"/>
      <c r="N7" s="1056"/>
    </row>
    <row r="8" spans="1:14" ht="63.75" customHeight="1" thickBot="1" x14ac:dyDescent="0.4">
      <c r="A8" s="230"/>
      <c r="B8" s="230"/>
      <c r="C8" s="798"/>
      <c r="D8" s="798"/>
      <c r="E8" s="804" t="s">
        <v>918</v>
      </c>
      <c r="F8" s="805"/>
      <c r="G8" s="1053"/>
      <c r="H8" s="806"/>
      <c r="I8" s="807" t="s">
        <v>919</v>
      </c>
      <c r="J8" s="807" t="s">
        <v>920</v>
      </c>
      <c r="K8" s="807" t="s">
        <v>921</v>
      </c>
      <c r="L8" s="807" t="s">
        <v>922</v>
      </c>
      <c r="M8" s="807" t="s">
        <v>923</v>
      </c>
      <c r="N8" s="807" t="s">
        <v>924</v>
      </c>
    </row>
    <row r="9" spans="1:14" ht="15" thickBot="1" x14ac:dyDescent="0.4">
      <c r="A9" s="286" t="s">
        <v>179</v>
      </c>
      <c r="B9" s="287" t="s">
        <v>894</v>
      </c>
      <c r="C9" s="802">
        <v>3340479386.8099999</v>
      </c>
      <c r="D9" s="802">
        <v>3331869322.5500002</v>
      </c>
      <c r="E9" s="802">
        <v>1316692.23</v>
      </c>
      <c r="F9" s="802">
        <v>8610064.2599999998</v>
      </c>
      <c r="G9" s="802">
        <v>7739861.129999999</v>
      </c>
      <c r="H9" s="802">
        <v>870203.13</v>
      </c>
      <c r="I9" s="802">
        <v>682213.3</v>
      </c>
      <c r="J9" s="802">
        <v>870203.13</v>
      </c>
      <c r="K9" s="802">
        <v>0</v>
      </c>
      <c r="L9" s="802"/>
      <c r="M9" s="802"/>
      <c r="N9" s="802"/>
    </row>
    <row r="10" spans="1:14" ht="15" thickBot="1" x14ac:dyDescent="0.4">
      <c r="A10" s="288" t="s">
        <v>181</v>
      </c>
      <c r="B10" s="289" t="s">
        <v>925</v>
      </c>
      <c r="C10" s="808"/>
      <c r="D10" s="808"/>
      <c r="E10" s="808"/>
      <c r="F10" s="808"/>
      <c r="G10" s="808"/>
      <c r="H10" s="808"/>
      <c r="I10" s="808"/>
      <c r="J10" s="808"/>
      <c r="K10" s="808"/>
      <c r="L10" s="808"/>
      <c r="M10" s="808"/>
      <c r="N10" s="808"/>
    </row>
    <row r="11" spans="1:14" ht="32.25" customHeight="1" thickBot="1" x14ac:dyDescent="0.4">
      <c r="A11" s="288" t="s">
        <v>808</v>
      </c>
      <c r="B11" s="290" t="s">
        <v>926</v>
      </c>
      <c r="C11" s="808">
        <f>C9</f>
        <v>3340479386.8099999</v>
      </c>
      <c r="D11" s="808">
        <f t="shared" ref="D11:N11" si="0">D9</f>
        <v>3331869322.5500002</v>
      </c>
      <c r="E11" s="808">
        <f t="shared" si="0"/>
        <v>1316692.23</v>
      </c>
      <c r="F11" s="808">
        <f t="shared" si="0"/>
        <v>8610064.2599999998</v>
      </c>
      <c r="G11" s="808">
        <f t="shared" si="0"/>
        <v>7739861.129999999</v>
      </c>
      <c r="H11" s="808">
        <f t="shared" si="0"/>
        <v>870203.13</v>
      </c>
      <c r="I11" s="808">
        <f t="shared" si="0"/>
        <v>682213.3</v>
      </c>
      <c r="J11" s="808">
        <f t="shared" si="0"/>
        <v>870203.13</v>
      </c>
      <c r="K11" s="808">
        <f t="shared" si="0"/>
        <v>0</v>
      </c>
      <c r="L11" s="808">
        <f t="shared" si="0"/>
        <v>0</v>
      </c>
      <c r="M11" s="808">
        <f t="shared" si="0"/>
        <v>0</v>
      </c>
      <c r="N11" s="808">
        <f t="shared" si="0"/>
        <v>0</v>
      </c>
    </row>
    <row r="12" spans="1:14" ht="62.25" customHeight="1" thickBot="1" x14ac:dyDescent="0.4">
      <c r="A12" s="288" t="s">
        <v>810</v>
      </c>
      <c r="B12" s="291" t="s">
        <v>927</v>
      </c>
      <c r="C12" s="808">
        <v>1193886609.5699999</v>
      </c>
      <c r="D12" s="808">
        <v>1188329369.8599999</v>
      </c>
      <c r="E12" s="809"/>
      <c r="F12" s="808">
        <v>5557239.71</v>
      </c>
      <c r="G12" s="808">
        <v>5398068.9900000002</v>
      </c>
      <c r="H12" s="808">
        <v>159170.72</v>
      </c>
      <c r="I12" s="809"/>
      <c r="J12" s="809"/>
      <c r="K12" s="809"/>
      <c r="L12" s="809"/>
      <c r="M12" s="809"/>
      <c r="N12" s="809"/>
    </row>
    <row r="13" spans="1:14" ht="68.25" customHeight="1" thickBot="1" x14ac:dyDescent="0.4">
      <c r="A13" s="288" t="s">
        <v>812</v>
      </c>
      <c r="B13" s="291" t="s">
        <v>928</v>
      </c>
      <c r="C13" s="808">
        <v>1047086390.4</v>
      </c>
      <c r="D13" s="808">
        <v>1042617886.3</v>
      </c>
      <c r="E13" s="809"/>
      <c r="F13" s="808">
        <v>4468504.0999999996</v>
      </c>
      <c r="G13" s="808">
        <v>4436537.0199999996</v>
      </c>
      <c r="H13" s="808">
        <v>31967.08</v>
      </c>
      <c r="I13" s="809"/>
      <c r="J13" s="809"/>
      <c r="K13" s="809"/>
      <c r="L13" s="809"/>
      <c r="M13" s="809"/>
      <c r="N13" s="809"/>
    </row>
    <row r="14" spans="1:14" ht="51.75" customHeight="1" thickBot="1" x14ac:dyDescent="0.4">
      <c r="A14" s="288" t="s">
        <v>814</v>
      </c>
      <c r="B14" s="291" t="s">
        <v>929</v>
      </c>
      <c r="C14" s="808">
        <v>1080159098.9400001</v>
      </c>
      <c r="D14" s="808">
        <v>1077106274.3900001</v>
      </c>
      <c r="E14" s="809"/>
      <c r="F14" s="808">
        <v>3052824.55</v>
      </c>
      <c r="G14" s="808">
        <v>2341792.14</v>
      </c>
      <c r="H14" s="808">
        <v>711032.41</v>
      </c>
      <c r="I14" s="809"/>
      <c r="J14" s="809"/>
      <c r="K14" s="809"/>
      <c r="L14" s="809"/>
      <c r="M14" s="809"/>
      <c r="N14" s="809"/>
    </row>
    <row r="15" spans="1:14" ht="35.25" customHeight="1" thickBot="1" x14ac:dyDescent="0.4">
      <c r="A15" s="292" t="s">
        <v>816</v>
      </c>
      <c r="B15" s="275" t="s">
        <v>930</v>
      </c>
      <c r="C15" s="808">
        <v>-20537059.050000001</v>
      </c>
      <c r="D15" s="808">
        <v>-18970780.350000001</v>
      </c>
      <c r="E15" s="808">
        <v>-140174.28</v>
      </c>
      <c r="F15" s="808">
        <v>-1566278.7</v>
      </c>
      <c r="G15" s="808">
        <v>-1412775.99</v>
      </c>
      <c r="H15" s="808">
        <v>-153502.71</v>
      </c>
      <c r="I15" s="808">
        <v>-66445.02</v>
      </c>
      <c r="J15" s="808">
        <v>-153502.71</v>
      </c>
      <c r="K15" s="808">
        <v>0</v>
      </c>
      <c r="L15" s="808">
        <v>0</v>
      </c>
      <c r="M15" s="808">
        <v>0</v>
      </c>
      <c r="N15" s="808">
        <v>-153502.71</v>
      </c>
    </row>
    <row r="16" spans="1:14" ht="15" thickBot="1" x14ac:dyDescent="0.4">
      <c r="A16" s="292" t="s">
        <v>818</v>
      </c>
      <c r="B16" s="275" t="s">
        <v>931</v>
      </c>
      <c r="C16" s="810"/>
      <c r="D16" s="810"/>
      <c r="E16" s="810"/>
      <c r="F16" s="810"/>
      <c r="G16" s="810"/>
      <c r="H16" s="810"/>
      <c r="I16" s="810"/>
      <c r="J16" s="810"/>
      <c r="K16" s="810"/>
      <c r="L16" s="810"/>
      <c r="M16" s="810"/>
      <c r="N16" s="810"/>
    </row>
    <row r="17" spans="1:14" ht="31.5" customHeight="1" thickBot="1" x14ac:dyDescent="0.4">
      <c r="A17" s="288" t="s">
        <v>820</v>
      </c>
      <c r="B17" s="289" t="s">
        <v>932</v>
      </c>
      <c r="C17" s="811"/>
      <c r="D17" s="812"/>
      <c r="E17" s="812"/>
      <c r="F17" s="812"/>
      <c r="G17" s="812"/>
      <c r="H17" s="812"/>
      <c r="I17" s="813"/>
      <c r="J17" s="813"/>
      <c r="K17" s="813"/>
      <c r="L17" s="813"/>
      <c r="M17" s="813"/>
      <c r="N17" s="813"/>
    </row>
    <row r="18" spans="1:14" ht="30.75" customHeight="1" thickBot="1" x14ac:dyDescent="0.4">
      <c r="A18" s="288" t="s">
        <v>822</v>
      </c>
      <c r="B18" s="290" t="s">
        <v>933</v>
      </c>
      <c r="C18" s="811"/>
      <c r="D18" s="812"/>
      <c r="E18" s="812"/>
      <c r="F18" s="812"/>
      <c r="G18" s="812"/>
      <c r="H18" s="812"/>
      <c r="I18" s="813"/>
      <c r="J18" s="813"/>
      <c r="K18" s="813"/>
      <c r="L18" s="813"/>
      <c r="M18" s="813"/>
      <c r="N18" s="813"/>
    </row>
    <row r="19" spans="1:14" ht="31.5" customHeight="1" thickBot="1" x14ac:dyDescent="0.4">
      <c r="A19" s="288" t="s">
        <v>823</v>
      </c>
      <c r="B19" s="289" t="s">
        <v>934</v>
      </c>
      <c r="C19" s="811"/>
      <c r="D19" s="812"/>
      <c r="E19" s="812"/>
      <c r="F19" s="812"/>
      <c r="G19" s="812"/>
      <c r="H19" s="812"/>
      <c r="I19" s="813"/>
      <c r="J19" s="813"/>
      <c r="K19" s="813"/>
      <c r="L19" s="813"/>
      <c r="M19" s="813"/>
      <c r="N19" s="813"/>
    </row>
    <row r="20" spans="1:14" ht="29.25" customHeight="1" thickBot="1" x14ac:dyDescent="0.4">
      <c r="A20" s="288" t="s">
        <v>824</v>
      </c>
      <c r="B20" s="290" t="s">
        <v>933</v>
      </c>
      <c r="C20" s="811"/>
      <c r="D20" s="812"/>
      <c r="E20" s="812"/>
      <c r="F20" s="812"/>
      <c r="G20" s="812"/>
      <c r="H20" s="812"/>
      <c r="I20" s="813"/>
      <c r="J20" s="813"/>
      <c r="K20" s="813"/>
      <c r="L20" s="813"/>
      <c r="M20" s="813"/>
      <c r="N20" s="813"/>
    </row>
    <row r="21" spans="1:14" ht="15" thickBot="1" x14ac:dyDescent="0.4">
      <c r="A21" s="292" t="s">
        <v>825</v>
      </c>
      <c r="B21" s="275" t="s">
        <v>935</v>
      </c>
      <c r="C21" s="811"/>
      <c r="D21" s="812"/>
      <c r="E21" s="812"/>
      <c r="F21" s="812"/>
      <c r="G21" s="812"/>
      <c r="H21" s="812"/>
      <c r="I21" s="813"/>
      <c r="J21" s="813"/>
      <c r="K21" s="813"/>
      <c r="L21" s="813"/>
      <c r="M21" s="813"/>
      <c r="N21" s="813"/>
    </row>
    <row r="22" spans="1:14" ht="15" thickBot="1" x14ac:dyDescent="0.4">
      <c r="A22" s="292" t="s">
        <v>826</v>
      </c>
      <c r="B22" s="275" t="s">
        <v>793</v>
      </c>
      <c r="C22" s="811"/>
      <c r="D22" s="812"/>
      <c r="E22" s="812"/>
      <c r="F22" s="812"/>
      <c r="G22" s="812"/>
      <c r="H22" s="812"/>
      <c r="I22" s="813"/>
      <c r="J22" s="813"/>
      <c r="K22" s="813"/>
      <c r="L22" s="813"/>
      <c r="M22" s="813"/>
      <c r="N22" s="813"/>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91A-0C1E-4014-B012-CBCA004A2893}">
  <sheetPr codeName="Sheet52">
    <pageSetUpPr fitToPage="1"/>
  </sheetPr>
  <dimension ref="A1:X14"/>
  <sheetViews>
    <sheetView workbookViewId="0"/>
    <sheetView workbookViewId="1"/>
  </sheetViews>
  <sheetFormatPr defaultColWidth="9.1796875" defaultRowHeight="14.5" x14ac:dyDescent="0.35"/>
  <cols>
    <col min="1" max="1" width="9.1796875" style="1"/>
    <col min="2" max="2" width="15.81640625" style="1" customWidth="1"/>
    <col min="3" max="16384" width="9.1796875" style="1"/>
  </cols>
  <sheetData>
    <row r="1" spans="1:24" x14ac:dyDescent="0.35">
      <c r="A1" s="228" t="s">
        <v>779</v>
      </c>
    </row>
    <row r="2" spans="1:24" ht="16" thickBot="1" x14ac:dyDescent="0.4">
      <c r="A2" s="229"/>
      <c r="B2" s="229"/>
      <c r="C2" s="297"/>
      <c r="D2" s="1004"/>
      <c r="E2" s="1004"/>
      <c r="F2" s="1004"/>
      <c r="G2" s="297"/>
      <c r="H2" s="1004"/>
      <c r="I2" s="1004"/>
      <c r="J2" s="1004"/>
      <c r="K2" s="297"/>
      <c r="L2" s="1004"/>
      <c r="M2" s="1004"/>
      <c r="N2" s="1004"/>
      <c r="O2" s="1004"/>
      <c r="P2" s="1004"/>
      <c r="Q2" s="1004"/>
      <c r="R2" s="1004"/>
      <c r="S2" s="297"/>
      <c r="T2" s="1004"/>
      <c r="U2" s="1004"/>
      <c r="V2" s="297"/>
      <c r="W2" s="1004"/>
      <c r="X2" s="1004"/>
    </row>
    <row r="3" spans="1:24" ht="15" thickBot="1" x14ac:dyDescent="0.4">
      <c r="A3" s="298"/>
      <c r="B3" s="298"/>
      <c r="C3" s="1057" t="s">
        <v>7</v>
      </c>
      <c r="D3" s="1058"/>
      <c r="E3" s="299" t="s">
        <v>8</v>
      </c>
      <c r="F3" s="1057" t="s">
        <v>9</v>
      </c>
      <c r="G3" s="1059"/>
      <c r="H3" s="1058"/>
      <c r="I3" s="299" t="s">
        <v>46</v>
      </c>
      <c r="J3" s="1057" t="s">
        <v>47</v>
      </c>
      <c r="K3" s="1058"/>
      <c r="L3" s="1057" t="s">
        <v>156</v>
      </c>
      <c r="M3" s="1058"/>
      <c r="N3" s="1057" t="s">
        <v>157</v>
      </c>
      <c r="O3" s="1059"/>
      <c r="P3" s="1058"/>
      <c r="Q3" s="300" t="s">
        <v>158</v>
      </c>
      <c r="R3" s="1057" t="s">
        <v>159</v>
      </c>
      <c r="S3" s="1058"/>
      <c r="T3" s="300" t="s">
        <v>160</v>
      </c>
      <c r="U3" s="1057" t="s">
        <v>161</v>
      </c>
      <c r="V3" s="1058"/>
      <c r="W3" s="1057" t="s">
        <v>162</v>
      </c>
      <c r="X3" s="1058"/>
    </row>
    <row r="4" spans="1:24" ht="15" thickBot="1" x14ac:dyDescent="0.4">
      <c r="A4" s="301"/>
      <c r="B4" s="301"/>
      <c r="C4" s="1065" t="s">
        <v>946</v>
      </c>
      <c r="D4" s="1066"/>
      <c r="E4" s="1067"/>
      <c r="F4" s="1071" t="s">
        <v>947</v>
      </c>
      <c r="G4" s="1072"/>
      <c r="H4" s="1072"/>
      <c r="I4" s="1072"/>
      <c r="J4" s="1072"/>
      <c r="K4" s="1072"/>
      <c r="L4" s="1072"/>
      <c r="M4" s="1072"/>
      <c r="N4" s="1073"/>
      <c r="O4" s="1073"/>
      <c r="P4" s="1073"/>
      <c r="Q4" s="302"/>
      <c r="R4" s="1073"/>
      <c r="S4" s="1073"/>
      <c r="T4" s="302"/>
      <c r="U4" s="1073"/>
      <c r="V4" s="1073"/>
      <c r="W4" s="1073"/>
      <c r="X4" s="1074"/>
    </row>
    <row r="5" spans="1:24" ht="15" thickBot="1" x14ac:dyDescent="0.4">
      <c r="A5" s="301"/>
      <c r="B5" s="303"/>
      <c r="C5" s="1068"/>
      <c r="D5" s="1069"/>
      <c r="E5" s="1070"/>
      <c r="F5" s="1075"/>
      <c r="G5" s="1076"/>
      <c r="H5" s="1076"/>
      <c r="I5" s="1077"/>
      <c r="J5" s="1060" t="s">
        <v>948</v>
      </c>
      <c r="K5" s="1061"/>
      <c r="L5" s="1061"/>
      <c r="M5" s="1062"/>
      <c r="N5" s="1063" t="s">
        <v>949</v>
      </c>
      <c r="O5" s="1061"/>
      <c r="P5" s="1061"/>
      <c r="Q5" s="1062"/>
      <c r="R5" s="1063" t="s">
        <v>950</v>
      </c>
      <c r="S5" s="1061"/>
      <c r="T5" s="1062"/>
      <c r="U5" s="1063" t="s">
        <v>951</v>
      </c>
      <c r="V5" s="1061"/>
      <c r="W5" s="1061"/>
      <c r="X5" s="1062"/>
    </row>
    <row r="6" spans="1:24" ht="33.5" thickBot="1" x14ac:dyDescent="0.4">
      <c r="A6" s="301"/>
      <c r="B6" s="304"/>
      <c r="C6" s="1060" t="s">
        <v>894</v>
      </c>
      <c r="D6" s="1064"/>
      <c r="E6" s="305" t="s">
        <v>938</v>
      </c>
      <c r="F6" s="1060" t="s">
        <v>937</v>
      </c>
      <c r="G6" s="1064"/>
      <c r="H6" s="1060" t="s">
        <v>938</v>
      </c>
      <c r="I6" s="1064"/>
      <c r="J6" s="1060" t="s">
        <v>937</v>
      </c>
      <c r="K6" s="1061"/>
      <c r="L6" s="1064"/>
      <c r="M6" s="306" t="s">
        <v>938</v>
      </c>
      <c r="N6" s="1060" t="s">
        <v>937</v>
      </c>
      <c r="O6" s="1064"/>
      <c r="P6" s="1060" t="s">
        <v>938</v>
      </c>
      <c r="Q6" s="1064"/>
      <c r="R6" s="1060" t="s">
        <v>937</v>
      </c>
      <c r="S6" s="1064"/>
      <c r="T6" s="306" t="s">
        <v>938</v>
      </c>
      <c r="U6" s="1060" t="s">
        <v>937</v>
      </c>
      <c r="V6" s="1061"/>
      <c r="W6" s="1064"/>
      <c r="X6" s="299" t="s">
        <v>938</v>
      </c>
    </row>
    <row r="7" spans="1:24" ht="33.5" thickBot="1" x14ac:dyDescent="0.4">
      <c r="A7" s="307" t="s">
        <v>179</v>
      </c>
      <c r="B7" s="304" t="s">
        <v>952</v>
      </c>
      <c r="C7" s="1081"/>
      <c r="D7" s="1082"/>
      <c r="E7" s="304"/>
      <c r="F7" s="1081"/>
      <c r="G7" s="1082"/>
      <c r="H7" s="1081"/>
      <c r="I7" s="1082"/>
      <c r="J7" s="1078"/>
      <c r="K7" s="1080"/>
      <c r="L7" s="1079"/>
      <c r="M7" s="308"/>
      <c r="N7" s="1078"/>
      <c r="O7" s="1079"/>
      <c r="P7" s="1078"/>
      <c r="Q7" s="1079"/>
      <c r="R7" s="1078"/>
      <c r="S7" s="1079"/>
      <c r="T7" s="308"/>
      <c r="U7" s="1078"/>
      <c r="V7" s="1080"/>
      <c r="W7" s="1079"/>
      <c r="X7" s="309"/>
    </row>
    <row r="8" spans="1:24" ht="44.5" thickBot="1" x14ac:dyDescent="0.4">
      <c r="A8" s="310" t="s">
        <v>181</v>
      </c>
      <c r="B8" s="304" t="s">
        <v>953</v>
      </c>
      <c r="C8" s="1081"/>
      <c r="D8" s="1082"/>
      <c r="E8" s="304"/>
      <c r="F8" s="1081"/>
      <c r="G8" s="1082"/>
      <c r="H8" s="1081"/>
      <c r="I8" s="1082"/>
      <c r="J8" s="1081"/>
      <c r="K8" s="1083"/>
      <c r="L8" s="1082"/>
      <c r="M8" s="304"/>
      <c r="N8" s="1081"/>
      <c r="O8" s="1082"/>
      <c r="P8" s="1081"/>
      <c r="Q8" s="1082"/>
      <c r="R8" s="1081"/>
      <c r="S8" s="1082"/>
      <c r="T8" s="304"/>
      <c r="U8" s="1081"/>
      <c r="V8" s="1083"/>
      <c r="W8" s="1082"/>
      <c r="X8" s="304"/>
    </row>
    <row r="9" spans="1:24" ht="22.5" thickBot="1" x14ac:dyDescent="0.4">
      <c r="A9" s="311" t="s">
        <v>808</v>
      </c>
      <c r="B9" s="312" t="s">
        <v>941</v>
      </c>
      <c r="C9" s="1081"/>
      <c r="D9" s="1082"/>
      <c r="E9" s="304"/>
      <c r="F9" s="1081"/>
      <c r="G9" s="1082"/>
      <c r="H9" s="1081"/>
      <c r="I9" s="1082"/>
      <c r="J9" s="1081"/>
      <c r="K9" s="1083"/>
      <c r="L9" s="1082"/>
      <c r="M9" s="304"/>
      <c r="N9" s="1081"/>
      <c r="O9" s="1082"/>
      <c r="P9" s="1081"/>
      <c r="Q9" s="1082"/>
      <c r="R9" s="1081"/>
      <c r="S9" s="1082"/>
      <c r="T9" s="304"/>
      <c r="U9" s="1081"/>
      <c r="V9" s="1083"/>
      <c r="W9" s="1082"/>
      <c r="X9" s="304"/>
    </row>
    <row r="10" spans="1:24" ht="22.5" thickBot="1" x14ac:dyDescent="0.4">
      <c r="A10" s="311" t="s">
        <v>810</v>
      </c>
      <c r="B10" s="312" t="s">
        <v>954</v>
      </c>
      <c r="C10" s="1081"/>
      <c r="D10" s="1082"/>
      <c r="E10" s="304"/>
      <c r="F10" s="1081"/>
      <c r="G10" s="1082"/>
      <c r="H10" s="1081"/>
      <c r="I10" s="1082"/>
      <c r="J10" s="1081"/>
      <c r="K10" s="1083"/>
      <c r="L10" s="1082"/>
      <c r="M10" s="304"/>
      <c r="N10" s="1081"/>
      <c r="O10" s="1082"/>
      <c r="P10" s="1081"/>
      <c r="Q10" s="1082"/>
      <c r="R10" s="1081"/>
      <c r="S10" s="1082"/>
      <c r="T10" s="304"/>
      <c r="U10" s="1081"/>
      <c r="V10" s="1083"/>
      <c r="W10" s="1082"/>
      <c r="X10" s="304"/>
    </row>
    <row r="11" spans="1:24" ht="22.5" thickBot="1" x14ac:dyDescent="0.4">
      <c r="A11" s="311" t="s">
        <v>812</v>
      </c>
      <c r="B11" s="312" t="s">
        <v>943</v>
      </c>
      <c r="C11" s="1081"/>
      <c r="D11" s="1082"/>
      <c r="E11" s="304"/>
      <c r="F11" s="1081"/>
      <c r="G11" s="1082"/>
      <c r="H11" s="1081"/>
      <c r="I11" s="1082"/>
      <c r="J11" s="1081"/>
      <c r="K11" s="1083"/>
      <c r="L11" s="1082"/>
      <c r="M11" s="304"/>
      <c r="N11" s="1081"/>
      <c r="O11" s="1082"/>
      <c r="P11" s="1081"/>
      <c r="Q11" s="1082"/>
      <c r="R11" s="1081"/>
      <c r="S11" s="1082"/>
      <c r="T11" s="304"/>
      <c r="U11" s="1081"/>
      <c r="V11" s="1083"/>
      <c r="W11" s="1082"/>
      <c r="X11" s="304"/>
    </row>
    <row r="12" spans="1:24" ht="22.5" thickBot="1" x14ac:dyDescent="0.4">
      <c r="A12" s="311" t="s">
        <v>814</v>
      </c>
      <c r="B12" s="312" t="s">
        <v>944</v>
      </c>
      <c r="C12" s="1081"/>
      <c r="D12" s="1082"/>
      <c r="E12" s="304"/>
      <c r="F12" s="1081"/>
      <c r="G12" s="1082"/>
      <c r="H12" s="1081"/>
      <c r="I12" s="1082"/>
      <c r="J12" s="1081"/>
      <c r="K12" s="1083"/>
      <c r="L12" s="1082"/>
      <c r="M12" s="304"/>
      <c r="N12" s="1081"/>
      <c r="O12" s="1082"/>
      <c r="P12" s="1081"/>
      <c r="Q12" s="1082"/>
      <c r="R12" s="1081"/>
      <c r="S12" s="1082"/>
      <c r="T12" s="304"/>
      <c r="U12" s="1081"/>
      <c r="V12" s="1083"/>
      <c r="W12" s="1082"/>
      <c r="X12" s="304"/>
    </row>
    <row r="13" spans="1:24" ht="15" thickBot="1" x14ac:dyDescent="0.4">
      <c r="A13" s="311" t="s">
        <v>816</v>
      </c>
      <c r="B13" s="312" t="s">
        <v>945</v>
      </c>
      <c r="C13" s="1081"/>
      <c r="D13" s="1082"/>
      <c r="E13" s="304"/>
      <c r="F13" s="1081"/>
      <c r="G13" s="1082"/>
      <c r="H13" s="1081"/>
      <c r="I13" s="1082"/>
      <c r="J13" s="1081"/>
      <c r="K13" s="1083"/>
      <c r="L13" s="1082"/>
      <c r="M13" s="304"/>
      <c r="N13" s="1081"/>
      <c r="O13" s="1082"/>
      <c r="P13" s="1081"/>
      <c r="Q13" s="1082"/>
      <c r="R13" s="1081"/>
      <c r="S13" s="1082"/>
      <c r="T13" s="304"/>
      <c r="U13" s="1081"/>
      <c r="V13" s="1083"/>
      <c r="W13" s="1082"/>
      <c r="X13" s="304"/>
    </row>
    <row r="14" spans="1:24" ht="15" thickBot="1" x14ac:dyDescent="0.4">
      <c r="A14" s="313" t="s">
        <v>818</v>
      </c>
      <c r="B14" s="314" t="s">
        <v>45</v>
      </c>
      <c r="C14" s="1081"/>
      <c r="D14" s="1082"/>
      <c r="E14" s="304"/>
      <c r="F14" s="1081"/>
      <c r="G14" s="1082"/>
      <c r="H14" s="1081"/>
      <c r="I14" s="1082"/>
      <c r="J14" s="1081"/>
      <c r="K14" s="1083"/>
      <c r="L14" s="1082"/>
      <c r="M14" s="304"/>
      <c r="N14" s="1081"/>
      <c r="O14" s="1082"/>
      <c r="P14" s="1081"/>
      <c r="Q14" s="1082"/>
      <c r="R14" s="1081"/>
      <c r="S14" s="1082"/>
      <c r="T14" s="304"/>
      <c r="U14" s="1081"/>
      <c r="V14" s="1083"/>
      <c r="W14" s="1082"/>
      <c r="X14" s="304"/>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7" orientation="landscape" r:id="rId1"/>
  <headerFooter>
    <oddHeader>&amp;CEN
Annex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B9BD-27D6-4948-A711-FBD1A58E86B2}">
  <sheetPr codeName="Sheet54"/>
  <dimension ref="A1:C10"/>
  <sheetViews>
    <sheetView workbookViewId="0"/>
    <sheetView workbookViewId="1"/>
  </sheetViews>
  <sheetFormatPr defaultColWidth="9.1796875" defaultRowHeight="14.5" x14ac:dyDescent="0.35"/>
  <cols>
    <col min="1" max="1" width="19.54296875" style="1" customWidth="1"/>
    <col min="2" max="2" width="12.26953125" style="1" bestFit="1" customWidth="1"/>
    <col min="3" max="3" width="82.7265625" style="1" customWidth="1"/>
    <col min="4" max="16384" width="9.1796875" style="1"/>
  </cols>
  <sheetData>
    <row r="1" spans="1:3" ht="21" x14ac:dyDescent="0.35">
      <c r="A1" s="315" t="s">
        <v>955</v>
      </c>
      <c r="B1" s="211"/>
      <c r="C1" s="211"/>
    </row>
    <row r="2" spans="1:3" ht="21" x14ac:dyDescent="0.35">
      <c r="A2" s="1" t="s">
        <v>121</v>
      </c>
      <c r="B2" s="211"/>
      <c r="C2" s="211"/>
    </row>
    <row r="3" spans="1:3" x14ac:dyDescent="0.35">
      <c r="B3" s="316"/>
    </row>
    <row r="5" spans="1:3" x14ac:dyDescent="0.35">
      <c r="A5" s="16" t="s">
        <v>122</v>
      </c>
      <c r="B5" s="46" t="s">
        <v>114</v>
      </c>
      <c r="C5" s="45" t="s">
        <v>115</v>
      </c>
    </row>
    <row r="6" spans="1:3" ht="43.5" x14ac:dyDescent="0.35">
      <c r="A6" s="16" t="s">
        <v>957</v>
      </c>
      <c r="B6" s="16" t="s">
        <v>117</v>
      </c>
      <c r="C6" s="213" t="s">
        <v>958</v>
      </c>
    </row>
    <row r="7" spans="1:3" x14ac:dyDescent="0.35">
      <c r="A7" s="16" t="s">
        <v>959</v>
      </c>
      <c r="B7" s="16" t="s">
        <v>118</v>
      </c>
      <c r="C7" s="212" t="s">
        <v>960</v>
      </c>
    </row>
    <row r="8" spans="1:3" ht="29" x14ac:dyDescent="0.35">
      <c r="A8" s="16" t="s">
        <v>961</v>
      </c>
      <c r="B8" s="16" t="s">
        <v>962</v>
      </c>
      <c r="C8" s="212" t="s">
        <v>963</v>
      </c>
    </row>
    <row r="9" spans="1:3" ht="43.5" x14ac:dyDescent="0.35">
      <c r="A9" s="16" t="s">
        <v>964</v>
      </c>
      <c r="B9" s="16" t="s">
        <v>133</v>
      </c>
      <c r="C9" s="212" t="s">
        <v>965</v>
      </c>
    </row>
    <row r="10" spans="1:3" ht="29" x14ac:dyDescent="0.35">
      <c r="A10" s="16" t="s">
        <v>966</v>
      </c>
      <c r="B10" s="16" t="s">
        <v>135</v>
      </c>
      <c r="C10" s="212" t="s">
        <v>967</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D80D-E6FC-461F-96EE-AB0B97CA993E}">
  <sheetPr codeName="Sheet55">
    <pageSetUpPr autoPageBreaks="0" fitToPage="1"/>
  </sheetPr>
  <dimension ref="A2:J16"/>
  <sheetViews>
    <sheetView workbookViewId="0">
      <selection activeCell="F21" sqref="F21"/>
    </sheetView>
    <sheetView workbookViewId="1"/>
  </sheetViews>
  <sheetFormatPr defaultColWidth="9.1796875" defaultRowHeight="14.5" x14ac:dyDescent="0.35"/>
  <cols>
    <col min="1" max="1" width="9.1796875" style="1"/>
    <col min="2" max="2" width="6.26953125" style="1" customWidth="1"/>
    <col min="3" max="3" width="55" style="1" customWidth="1"/>
    <col min="4" max="4" width="19.26953125" style="1" customWidth="1"/>
    <col min="5" max="5" width="27" style="1" customWidth="1"/>
    <col min="6" max="6" width="23.7265625" style="1" customWidth="1"/>
    <col min="7" max="7" width="21.1796875" style="1" customWidth="1"/>
    <col min="8" max="8" width="28.26953125" style="1" customWidth="1"/>
    <col min="9" max="16384" width="9.1796875" style="1"/>
  </cols>
  <sheetData>
    <row r="2" spans="1:10" ht="16.5" x14ac:dyDescent="0.35">
      <c r="C2" s="317"/>
      <c r="D2" s="317"/>
      <c r="E2" s="317"/>
      <c r="F2" s="317"/>
      <c r="G2" s="317"/>
      <c r="H2" s="317"/>
      <c r="I2" s="317"/>
      <c r="J2" s="318"/>
    </row>
    <row r="3" spans="1:10" ht="21" customHeight="1" x14ac:dyDescent="0.5">
      <c r="A3" s="319"/>
      <c r="C3" s="320" t="s">
        <v>956</v>
      </c>
      <c r="D3" s="321"/>
      <c r="E3" s="321"/>
      <c r="F3" s="321"/>
      <c r="G3" s="321"/>
      <c r="H3" s="321"/>
      <c r="J3" s="318"/>
    </row>
    <row r="7" spans="1:10" ht="32.25" customHeight="1" x14ac:dyDescent="0.35">
      <c r="C7" s="322"/>
      <c r="D7" s="323" t="s">
        <v>968</v>
      </c>
      <c r="E7" s="324" t="s">
        <v>969</v>
      </c>
      <c r="F7" s="325"/>
      <c r="G7" s="325"/>
      <c r="H7" s="326"/>
      <c r="I7" s="318"/>
      <c r="J7" s="318"/>
    </row>
    <row r="8" spans="1:10" ht="32.25" customHeight="1" x14ac:dyDescent="0.35">
      <c r="C8" s="322"/>
      <c r="D8" s="327"/>
      <c r="E8" s="328"/>
      <c r="F8" s="323" t="s">
        <v>970</v>
      </c>
      <c r="G8" s="324" t="s">
        <v>971</v>
      </c>
      <c r="H8" s="329"/>
      <c r="I8" s="318"/>
      <c r="J8" s="318"/>
    </row>
    <row r="9" spans="1:10" ht="32.25" customHeight="1" x14ac:dyDescent="0.35">
      <c r="C9" s="322"/>
      <c r="D9" s="330"/>
      <c r="E9" s="331"/>
      <c r="F9" s="330"/>
      <c r="G9" s="331"/>
      <c r="H9" s="323" t="s">
        <v>972</v>
      </c>
      <c r="I9" s="318"/>
      <c r="J9" s="318"/>
    </row>
    <row r="10" spans="1:10" ht="14.25" customHeight="1" x14ac:dyDescent="0.35">
      <c r="C10" s="322"/>
      <c r="D10" s="332" t="s">
        <v>7</v>
      </c>
      <c r="E10" s="333" t="s">
        <v>8</v>
      </c>
      <c r="F10" s="332" t="s">
        <v>9</v>
      </c>
      <c r="G10" s="333" t="s">
        <v>46</v>
      </c>
      <c r="H10" s="332" t="s">
        <v>47</v>
      </c>
      <c r="I10" s="318"/>
      <c r="J10" s="318"/>
    </row>
    <row r="11" spans="1:10" ht="11.25" customHeight="1" x14ac:dyDescent="0.35">
      <c r="B11" s="332">
        <v>1</v>
      </c>
      <c r="C11" s="334" t="s">
        <v>806</v>
      </c>
      <c r="D11" s="814">
        <v>5850255334.2399998</v>
      </c>
      <c r="E11" s="814"/>
      <c r="F11" s="814"/>
      <c r="G11" s="814" t="s">
        <v>191</v>
      </c>
      <c r="H11" s="815"/>
      <c r="I11" s="318"/>
      <c r="J11" s="318"/>
    </row>
    <row r="12" spans="1:10" ht="11.25" customHeight="1" x14ac:dyDescent="0.35">
      <c r="B12" s="332">
        <v>2</v>
      </c>
      <c r="C12" s="334" t="s">
        <v>973</v>
      </c>
      <c r="D12" s="814">
        <v>938283.6399999999</v>
      </c>
      <c r="E12" s="814"/>
      <c r="F12" s="814"/>
      <c r="G12" s="814"/>
      <c r="H12" s="816" t="s">
        <v>974</v>
      </c>
      <c r="I12" s="318"/>
      <c r="J12" s="318"/>
    </row>
    <row r="13" spans="1:10" ht="12" customHeight="1" x14ac:dyDescent="0.35">
      <c r="B13" s="332">
        <v>3</v>
      </c>
      <c r="C13" s="334" t="s">
        <v>45</v>
      </c>
      <c r="D13" s="814">
        <f>SUM(D11:D12)</f>
        <v>5851193617.8800001</v>
      </c>
      <c r="E13" s="814">
        <f t="shared" ref="E13:H13" si="0">SUM(E11:E12)</f>
        <v>0</v>
      </c>
      <c r="F13" s="814">
        <f t="shared" si="0"/>
        <v>0</v>
      </c>
      <c r="G13" s="817">
        <f t="shared" si="0"/>
        <v>0</v>
      </c>
      <c r="H13" s="815">
        <f t="shared" si="0"/>
        <v>0</v>
      </c>
      <c r="I13" s="318"/>
      <c r="J13" s="318"/>
    </row>
    <row r="14" spans="1:10" ht="16.5" x14ac:dyDescent="0.35">
      <c r="B14" s="332">
        <v>4</v>
      </c>
      <c r="C14" s="335" t="s">
        <v>975</v>
      </c>
      <c r="D14" s="818"/>
      <c r="E14" s="814"/>
      <c r="F14" s="814"/>
      <c r="G14" s="819"/>
      <c r="H14" s="815" t="s">
        <v>974</v>
      </c>
      <c r="I14" s="318"/>
      <c r="J14" s="318"/>
    </row>
    <row r="15" spans="1:10" ht="16.5" x14ac:dyDescent="0.35">
      <c r="B15" s="336" t="s">
        <v>594</v>
      </c>
      <c r="C15" s="335" t="s">
        <v>976</v>
      </c>
      <c r="D15" s="818"/>
      <c r="E15" s="814"/>
      <c r="F15" s="816"/>
      <c r="G15" s="816"/>
      <c r="H15" s="816"/>
      <c r="I15" s="318"/>
      <c r="J15" s="318"/>
    </row>
    <row r="16" spans="1:10" x14ac:dyDescent="0.35">
      <c r="C16" s="130"/>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E5F0-D759-4EE2-9B83-90054131769E}">
  <sheetPr codeName="Sheet57">
    <pageSetUpPr fitToPage="1"/>
  </sheetPr>
  <dimension ref="A1:C7"/>
  <sheetViews>
    <sheetView workbookViewId="0">
      <selection sqref="A1:C1"/>
    </sheetView>
    <sheetView workbookViewId="1">
      <selection sqref="A1:C1"/>
    </sheetView>
  </sheetViews>
  <sheetFormatPr defaultColWidth="9.1796875" defaultRowHeight="14.5" x14ac:dyDescent="0.35"/>
  <cols>
    <col min="1" max="1" width="27" style="1" customWidth="1"/>
    <col min="2" max="2" width="15.7265625" style="1" customWidth="1"/>
    <col min="3" max="3" width="117.7265625" style="1" customWidth="1"/>
    <col min="4" max="16384" width="9.1796875" style="1"/>
  </cols>
  <sheetData>
    <row r="1" spans="1:3" ht="18.5" x14ac:dyDescent="0.35">
      <c r="A1" s="1084" t="s">
        <v>725</v>
      </c>
      <c r="B1" s="1084"/>
      <c r="C1" s="1084"/>
    </row>
    <row r="2" spans="1:3" ht="21" x14ac:dyDescent="0.35">
      <c r="A2" s="210"/>
      <c r="B2" s="210"/>
      <c r="C2" s="211"/>
    </row>
    <row r="3" spans="1:3" x14ac:dyDescent="0.35">
      <c r="A3" s="16" t="s">
        <v>122</v>
      </c>
      <c r="B3" s="16" t="s">
        <v>114</v>
      </c>
      <c r="C3" s="45" t="s">
        <v>123</v>
      </c>
    </row>
    <row r="4" spans="1:3" ht="29" x14ac:dyDescent="0.35">
      <c r="A4" s="212" t="s">
        <v>726</v>
      </c>
      <c r="B4" s="42" t="s">
        <v>117</v>
      </c>
      <c r="C4" s="45" t="s">
        <v>727</v>
      </c>
    </row>
    <row r="5" spans="1:3" x14ac:dyDescent="0.35">
      <c r="A5" s="212" t="s">
        <v>728</v>
      </c>
      <c r="B5" s="42" t="s">
        <v>118</v>
      </c>
      <c r="C5" s="45" t="s">
        <v>729</v>
      </c>
    </row>
    <row r="6" spans="1:3" ht="29" x14ac:dyDescent="0.35">
      <c r="A6" s="212" t="s">
        <v>730</v>
      </c>
      <c r="B6" s="42" t="s">
        <v>731</v>
      </c>
      <c r="C6" s="45" t="s">
        <v>732</v>
      </c>
    </row>
    <row r="7" spans="1:3" ht="43.5" x14ac:dyDescent="0.35">
      <c r="A7" s="213" t="s">
        <v>733</v>
      </c>
      <c r="B7" s="42" t="s">
        <v>133</v>
      </c>
      <c r="C7" s="45" t="s">
        <v>734</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912C-E837-4073-A27E-27EBE4491D97}">
  <sheetPr codeName="Sheet58">
    <pageSetUpPr fitToPage="1"/>
  </sheetPr>
  <dimension ref="A1:H23"/>
  <sheetViews>
    <sheetView workbookViewId="0">
      <selection activeCell="C12" sqref="C12"/>
    </sheetView>
    <sheetView workbookViewId="1">
      <selection activeCell="D11" sqref="D11"/>
    </sheetView>
  </sheetViews>
  <sheetFormatPr defaultColWidth="9.1796875" defaultRowHeight="14.5" x14ac:dyDescent="0.35"/>
  <cols>
    <col min="1" max="1" width="4.453125" style="1" customWidth="1"/>
    <col min="2" max="2" width="69.1796875" style="1" customWidth="1"/>
    <col min="3" max="8" width="24.81640625" style="1" customWidth="1"/>
    <col min="9" max="16384" width="9.1796875" style="1"/>
  </cols>
  <sheetData>
    <row r="1" spans="1:8" ht="18.5" x14ac:dyDescent="0.45">
      <c r="B1" s="44" t="s">
        <v>723</v>
      </c>
    </row>
    <row r="4" spans="1:8" x14ac:dyDescent="0.35">
      <c r="A4" s="214"/>
      <c r="B4" s="1085" t="s">
        <v>735</v>
      </c>
      <c r="C4" s="1086" t="s">
        <v>736</v>
      </c>
      <c r="D4" s="1085"/>
      <c r="E4" s="1087" t="s">
        <v>737</v>
      </c>
      <c r="F4" s="1086"/>
      <c r="G4" s="1088" t="s">
        <v>738</v>
      </c>
      <c r="H4" s="1089"/>
    </row>
    <row r="5" spans="1:8" ht="29" x14ac:dyDescent="0.35">
      <c r="A5" s="215"/>
      <c r="B5" s="1085"/>
      <c r="C5" s="216" t="s">
        <v>739</v>
      </c>
      <c r="D5" s="217" t="s">
        <v>740</v>
      </c>
      <c r="E5" s="216" t="s">
        <v>739</v>
      </c>
      <c r="F5" s="217" t="s">
        <v>740</v>
      </c>
      <c r="G5" s="10" t="s">
        <v>741</v>
      </c>
      <c r="H5" s="10" t="s">
        <v>742</v>
      </c>
    </row>
    <row r="6" spans="1:8" x14ac:dyDescent="0.35">
      <c r="A6" s="215"/>
      <c r="B6" s="1085"/>
      <c r="C6" s="218" t="s">
        <v>7</v>
      </c>
      <c r="D6" s="42" t="s">
        <v>8</v>
      </c>
      <c r="E6" s="42" t="s">
        <v>9</v>
      </c>
      <c r="F6" s="42" t="s">
        <v>46</v>
      </c>
      <c r="G6" s="42" t="s">
        <v>47</v>
      </c>
      <c r="H6" s="42" t="s">
        <v>156</v>
      </c>
    </row>
    <row r="7" spans="1:8" x14ac:dyDescent="0.35">
      <c r="A7" s="219">
        <v>1</v>
      </c>
      <c r="B7" s="45" t="s">
        <v>743</v>
      </c>
      <c r="C7" s="691">
        <v>3032893598.2399998</v>
      </c>
      <c r="D7" s="691">
        <v>100168792.31999999</v>
      </c>
      <c r="E7" s="691">
        <v>3077627295.4899998</v>
      </c>
      <c r="F7" s="691">
        <v>0</v>
      </c>
      <c r="G7" s="691">
        <v>0</v>
      </c>
      <c r="H7" s="685">
        <f>IFERROR(G7/SUM(E7:F7),0)</f>
        <v>0</v>
      </c>
    </row>
    <row r="8" spans="1:8" x14ac:dyDescent="0.35">
      <c r="A8" s="219">
        <v>2</v>
      </c>
      <c r="B8" s="213" t="s">
        <v>744</v>
      </c>
      <c r="C8" s="691">
        <v>81146580.5</v>
      </c>
      <c r="D8" s="691">
        <v>2007072.67</v>
      </c>
      <c r="E8" s="691">
        <v>81146580.5</v>
      </c>
      <c r="F8" s="691">
        <v>0</v>
      </c>
      <c r="G8" s="691">
        <v>16229316.039999999</v>
      </c>
      <c r="H8" s="685">
        <f t="shared" ref="H8:H23" si="0">IFERROR(G8/SUM(E8:F8),0)</f>
        <v>0.19999999926059731</v>
      </c>
    </row>
    <row r="9" spans="1:8" x14ac:dyDescent="0.35">
      <c r="A9" s="219">
        <v>3</v>
      </c>
      <c r="B9" s="213" t="s">
        <v>745</v>
      </c>
      <c r="C9" s="691">
        <v>0</v>
      </c>
      <c r="D9" s="691">
        <v>0</v>
      </c>
      <c r="E9" s="691">
        <v>0</v>
      </c>
      <c r="F9" s="691">
        <v>0</v>
      </c>
      <c r="G9" s="691">
        <v>0</v>
      </c>
      <c r="H9" s="685">
        <f t="shared" si="0"/>
        <v>0</v>
      </c>
    </row>
    <row r="10" spans="1:8" x14ac:dyDescent="0.35">
      <c r="A10" s="219">
        <v>4</v>
      </c>
      <c r="B10" s="213" t="s">
        <v>746</v>
      </c>
      <c r="C10" s="691">
        <v>0</v>
      </c>
      <c r="D10" s="691">
        <v>0</v>
      </c>
      <c r="E10" s="691">
        <v>8085722.6200000001</v>
      </c>
      <c r="F10" s="691">
        <v>0</v>
      </c>
      <c r="G10" s="691">
        <v>0</v>
      </c>
      <c r="H10" s="685">
        <f t="shared" si="0"/>
        <v>0</v>
      </c>
    </row>
    <row r="11" spans="1:8" x14ac:dyDescent="0.35">
      <c r="A11" s="219">
        <v>5</v>
      </c>
      <c r="B11" s="213" t="s">
        <v>747</v>
      </c>
      <c r="C11" s="691">
        <v>0</v>
      </c>
      <c r="D11" s="691">
        <v>0</v>
      </c>
      <c r="E11" s="691">
        <v>0</v>
      </c>
      <c r="F11" s="691">
        <v>0</v>
      </c>
      <c r="G11" s="691">
        <v>0</v>
      </c>
      <c r="H11" s="685">
        <f t="shared" si="0"/>
        <v>0</v>
      </c>
    </row>
    <row r="12" spans="1:8" x14ac:dyDescent="0.35">
      <c r="A12" s="219">
        <v>6</v>
      </c>
      <c r="B12" s="213" t="s">
        <v>599</v>
      </c>
      <c r="C12" s="691">
        <v>53265466.710000001</v>
      </c>
      <c r="D12" s="691">
        <v>179838.9</v>
      </c>
      <c r="E12" s="691">
        <v>53265466.710000001</v>
      </c>
      <c r="F12" s="691">
        <v>129962.96</v>
      </c>
      <c r="G12" s="691">
        <v>10679651.6</v>
      </c>
      <c r="H12" s="685">
        <f t="shared" si="0"/>
        <v>0.20001059390295189</v>
      </c>
    </row>
    <row r="13" spans="1:8" x14ac:dyDescent="0.35">
      <c r="A13" s="219">
        <v>7</v>
      </c>
      <c r="B13" s="213" t="s">
        <v>605</v>
      </c>
      <c r="C13" s="691">
        <v>1602761798.6900001</v>
      </c>
      <c r="D13" s="691">
        <v>532199924.77999997</v>
      </c>
      <c r="E13" s="691">
        <v>1569281032.76</v>
      </c>
      <c r="F13" s="691">
        <v>67200727.763999999</v>
      </c>
      <c r="G13" s="691">
        <v>1408195221.05</v>
      </c>
      <c r="H13" s="685">
        <f t="shared" si="0"/>
        <v>0.86050162917739892</v>
      </c>
    </row>
    <row r="14" spans="1:8" x14ac:dyDescent="0.35">
      <c r="A14" s="219">
        <v>8</v>
      </c>
      <c r="B14" s="213" t="s">
        <v>748</v>
      </c>
      <c r="C14" s="691">
        <v>373701404.88</v>
      </c>
      <c r="D14" s="691">
        <v>152254422.91</v>
      </c>
      <c r="E14" s="691">
        <v>360417993.61000001</v>
      </c>
      <c r="F14" s="691">
        <v>3635846.6030000001</v>
      </c>
      <c r="G14" s="691">
        <v>242549044.40000001</v>
      </c>
      <c r="H14" s="685">
        <f t="shared" si="0"/>
        <v>0.66624498249514363</v>
      </c>
    </row>
    <row r="15" spans="1:8" x14ac:dyDescent="0.35">
      <c r="A15" s="219">
        <v>9</v>
      </c>
      <c r="B15" s="213" t="s">
        <v>749</v>
      </c>
      <c r="C15" s="691">
        <v>994546360.58000004</v>
      </c>
      <c r="D15" s="691">
        <v>0</v>
      </c>
      <c r="E15" s="691">
        <v>994546360.58000004</v>
      </c>
      <c r="F15" s="691">
        <v>0</v>
      </c>
      <c r="G15" s="691">
        <v>348133462.27999997</v>
      </c>
      <c r="H15" s="685">
        <f t="shared" si="0"/>
        <v>0.35004246768041597</v>
      </c>
    </row>
    <row r="16" spans="1:8" x14ac:dyDescent="0.35">
      <c r="A16" s="219">
        <v>10</v>
      </c>
      <c r="B16" s="213" t="s">
        <v>607</v>
      </c>
      <c r="C16" s="691">
        <v>7206458.2699999996</v>
      </c>
      <c r="D16" s="691">
        <v>86876.43</v>
      </c>
      <c r="E16" s="691">
        <v>6935602.5599999996</v>
      </c>
      <c r="F16" s="691">
        <v>6957.8739999999998</v>
      </c>
      <c r="G16" s="691">
        <v>9704509.9499999993</v>
      </c>
      <c r="H16" s="685">
        <f t="shared" si="0"/>
        <v>1.3978286602265391</v>
      </c>
    </row>
    <row r="17" spans="1:8" x14ac:dyDescent="0.35">
      <c r="A17" s="219">
        <v>11</v>
      </c>
      <c r="B17" s="213" t="s">
        <v>750</v>
      </c>
      <c r="C17" s="691">
        <v>31081005.539999999</v>
      </c>
      <c r="D17" s="691">
        <v>62713.74</v>
      </c>
      <c r="E17" s="691">
        <v>31081005.539999999</v>
      </c>
      <c r="F17" s="691">
        <v>0</v>
      </c>
      <c r="G17" s="691">
        <v>46621508.340000004</v>
      </c>
      <c r="H17" s="685">
        <f t="shared" si="0"/>
        <v>1.5000000009652199</v>
      </c>
    </row>
    <row r="18" spans="1:8" x14ac:dyDescent="0.35">
      <c r="A18" s="219">
        <v>12</v>
      </c>
      <c r="B18" s="213" t="s">
        <v>593</v>
      </c>
      <c r="C18" s="691">
        <v>1859123.11</v>
      </c>
      <c r="D18" s="691">
        <v>0</v>
      </c>
      <c r="E18" s="691">
        <v>1859123.11</v>
      </c>
      <c r="F18" s="691">
        <v>0</v>
      </c>
      <c r="G18" s="691">
        <v>185912.31</v>
      </c>
      <c r="H18" s="685">
        <f t="shared" si="0"/>
        <v>9.9999999462111994E-2</v>
      </c>
    </row>
    <row r="19" spans="1:8" x14ac:dyDescent="0.35">
      <c r="A19" s="219">
        <v>13</v>
      </c>
      <c r="B19" s="213" t="s">
        <v>751</v>
      </c>
      <c r="C19" s="691">
        <v>0</v>
      </c>
      <c r="D19" s="691">
        <v>0</v>
      </c>
      <c r="E19" s="691">
        <v>0</v>
      </c>
      <c r="F19" s="691">
        <v>0</v>
      </c>
      <c r="G19" s="691">
        <v>0</v>
      </c>
      <c r="H19" s="685">
        <f t="shared" si="0"/>
        <v>0</v>
      </c>
    </row>
    <row r="20" spans="1:8" x14ac:dyDescent="0.35">
      <c r="A20" s="219">
        <v>14</v>
      </c>
      <c r="B20" s="213" t="s">
        <v>752</v>
      </c>
      <c r="C20" s="691">
        <v>0</v>
      </c>
      <c r="D20" s="691">
        <v>0</v>
      </c>
      <c r="E20" s="691">
        <v>0</v>
      </c>
      <c r="F20" s="691">
        <v>0</v>
      </c>
      <c r="G20" s="691">
        <v>0</v>
      </c>
      <c r="H20" s="685">
        <f t="shared" si="0"/>
        <v>0</v>
      </c>
    </row>
    <row r="21" spans="1:8" x14ac:dyDescent="0.35">
      <c r="A21" s="219">
        <v>15</v>
      </c>
      <c r="B21" s="213" t="s">
        <v>259</v>
      </c>
      <c r="C21" s="691">
        <v>0</v>
      </c>
      <c r="D21" s="691">
        <v>0</v>
      </c>
      <c r="E21" s="691">
        <v>0</v>
      </c>
      <c r="F21" s="691">
        <v>0</v>
      </c>
      <c r="G21" s="691">
        <v>0</v>
      </c>
      <c r="H21" s="685">
        <f t="shared" si="0"/>
        <v>0</v>
      </c>
    </row>
    <row r="22" spans="1:8" x14ac:dyDescent="0.35">
      <c r="A22" s="219">
        <v>16</v>
      </c>
      <c r="B22" s="213" t="s">
        <v>753</v>
      </c>
      <c r="C22" s="691">
        <v>31381044.989999998</v>
      </c>
      <c r="D22" s="691">
        <v>0</v>
      </c>
      <c r="E22" s="691">
        <v>31381044.989999998</v>
      </c>
      <c r="F22" s="691">
        <v>0</v>
      </c>
      <c r="G22" s="691">
        <v>30997054.649999999</v>
      </c>
      <c r="H22" s="685">
        <f t="shared" si="0"/>
        <v>0.98776362163457709</v>
      </c>
    </row>
    <row r="23" spans="1:8" x14ac:dyDescent="0.35">
      <c r="A23" s="222">
        <v>17</v>
      </c>
      <c r="B23" s="223" t="s">
        <v>754</v>
      </c>
      <c r="C23" s="691">
        <v>6209842841.5100002</v>
      </c>
      <c r="D23" s="691">
        <v>786959641.75</v>
      </c>
      <c r="E23" s="691">
        <v>6215627228.4700003</v>
      </c>
      <c r="F23" s="691">
        <v>70973495.201000005</v>
      </c>
      <c r="G23" s="691">
        <v>2113295680.6199999</v>
      </c>
      <c r="H23" s="685">
        <f t="shared" si="0"/>
        <v>0.33615872448568057</v>
      </c>
    </row>
  </sheetData>
  <mergeCells count="4">
    <mergeCell ref="B4:B6"/>
    <mergeCell ref="C4:D4"/>
    <mergeCell ref="E4:F4"/>
    <mergeCell ref="G4:H4"/>
  </mergeCells>
  <conditionalFormatting sqref="C7:G23">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58-112F-46D7-ADCD-425CE29E73DD}">
  <sheetPr codeName="Sheet59">
    <pageSetUpPr fitToPage="1"/>
  </sheetPr>
  <dimension ref="A2:S24"/>
  <sheetViews>
    <sheetView workbookViewId="0">
      <selection activeCell="H12" sqref="H12"/>
    </sheetView>
    <sheetView workbookViewId="1"/>
  </sheetViews>
  <sheetFormatPr defaultColWidth="9.1796875" defaultRowHeight="14.5" x14ac:dyDescent="0.35"/>
  <cols>
    <col min="1" max="1" width="3.81640625" style="1" customWidth="1"/>
    <col min="2" max="2" width="38.1796875" style="1" customWidth="1"/>
    <col min="3" max="3" width="12.26953125" style="1" bestFit="1" customWidth="1"/>
    <col min="4" max="5" width="3.54296875" style="1" bestFit="1" customWidth="1"/>
    <col min="6" max="6" width="10.54296875" style="1" bestFit="1" customWidth="1"/>
    <col min="7" max="8" width="11.54296875" style="1" bestFit="1" customWidth="1"/>
    <col min="9" max="9" width="9.54296875" style="1" bestFit="1" customWidth="1"/>
    <col min="10" max="10" width="4.54296875" style="1" bestFit="1" customWidth="1"/>
    <col min="11" max="11" width="11.54296875" style="1" bestFit="1" customWidth="1"/>
    <col min="12" max="12" width="12.26953125" style="1" bestFit="1" customWidth="1"/>
    <col min="13" max="13" width="11.54296875" style="1" bestFit="1" customWidth="1"/>
    <col min="14" max="15" width="5.54296875" style="1" bestFit="1" customWidth="1"/>
    <col min="16" max="16" width="6.54296875" style="1" bestFit="1" customWidth="1"/>
    <col min="17" max="17" width="7" style="1" bestFit="1" customWidth="1"/>
    <col min="18" max="18" width="12.26953125" style="1" bestFit="1" customWidth="1"/>
    <col min="19" max="19" width="14" style="1" customWidth="1"/>
    <col min="20" max="16384" width="9.1796875" style="1"/>
  </cols>
  <sheetData>
    <row r="2" spans="1:19" ht="18.5" x14ac:dyDescent="0.45">
      <c r="B2" s="44" t="s">
        <v>724</v>
      </c>
    </row>
    <row r="5" spans="1:19" ht="15" customHeight="1" x14ac:dyDescent="0.35">
      <c r="A5" s="214"/>
      <c r="B5" s="1085" t="s">
        <v>735</v>
      </c>
      <c r="C5" s="1087" t="s">
        <v>755</v>
      </c>
      <c r="D5" s="1090"/>
      <c r="E5" s="1090"/>
      <c r="F5" s="1090"/>
      <c r="G5" s="1090"/>
      <c r="H5" s="1090"/>
      <c r="I5" s="1090"/>
      <c r="J5" s="1090"/>
      <c r="K5" s="1090"/>
      <c r="L5" s="1090"/>
      <c r="M5" s="1090"/>
      <c r="N5" s="1090"/>
      <c r="O5" s="1090"/>
      <c r="P5" s="1090"/>
      <c r="Q5" s="1086"/>
      <c r="R5" s="1091" t="s">
        <v>45</v>
      </c>
      <c r="S5" s="1091" t="s">
        <v>756</v>
      </c>
    </row>
    <row r="6" spans="1:19" x14ac:dyDescent="0.35">
      <c r="A6" s="215"/>
      <c r="B6" s="1085"/>
      <c r="C6" s="224">
        <v>0</v>
      </c>
      <c r="D6" s="225">
        <v>0.02</v>
      </c>
      <c r="E6" s="224">
        <v>0.04</v>
      </c>
      <c r="F6" s="225">
        <v>0.1</v>
      </c>
      <c r="G6" s="225">
        <v>0.2</v>
      </c>
      <c r="H6" s="225">
        <v>0.35</v>
      </c>
      <c r="I6" s="225">
        <v>0.5</v>
      </c>
      <c r="J6" s="225">
        <v>0.7</v>
      </c>
      <c r="K6" s="225">
        <v>0.75</v>
      </c>
      <c r="L6" s="226">
        <v>1</v>
      </c>
      <c r="M6" s="226">
        <v>1.5</v>
      </c>
      <c r="N6" s="226">
        <v>2.5</v>
      </c>
      <c r="O6" s="226">
        <v>3.7</v>
      </c>
      <c r="P6" s="226">
        <v>12.5</v>
      </c>
      <c r="Q6" s="226" t="s">
        <v>757</v>
      </c>
      <c r="R6" s="1091"/>
      <c r="S6" s="1091"/>
    </row>
    <row r="7" spans="1:19" x14ac:dyDescent="0.35">
      <c r="A7" s="215"/>
      <c r="B7" s="1085"/>
      <c r="C7" s="218" t="s">
        <v>7</v>
      </c>
      <c r="D7" s="218" t="s">
        <v>8</v>
      </c>
      <c r="E7" s="218" t="s">
        <v>9</v>
      </c>
      <c r="F7" s="218" t="s">
        <v>46</v>
      </c>
      <c r="G7" s="218" t="s">
        <v>47</v>
      </c>
      <c r="H7" s="218" t="s">
        <v>156</v>
      </c>
      <c r="I7" s="218" t="s">
        <v>157</v>
      </c>
      <c r="J7" s="218" t="s">
        <v>158</v>
      </c>
      <c r="K7" s="218" t="s">
        <v>159</v>
      </c>
      <c r="L7" s="218" t="s">
        <v>160</v>
      </c>
      <c r="M7" s="218" t="s">
        <v>161</v>
      </c>
      <c r="N7" s="218" t="s">
        <v>162</v>
      </c>
      <c r="O7" s="218" t="s">
        <v>163</v>
      </c>
      <c r="P7" s="218" t="s">
        <v>758</v>
      </c>
      <c r="Q7" s="218" t="s">
        <v>759</v>
      </c>
      <c r="R7" s="227" t="s">
        <v>760</v>
      </c>
      <c r="S7" s="227" t="s">
        <v>761</v>
      </c>
    </row>
    <row r="8" spans="1:19" x14ac:dyDescent="0.35">
      <c r="A8" s="219">
        <v>1</v>
      </c>
      <c r="B8" s="45" t="s">
        <v>743</v>
      </c>
      <c r="C8" s="691">
        <v>3077627295.4899998</v>
      </c>
      <c r="D8" s="691">
        <v>0</v>
      </c>
      <c r="E8" s="691">
        <v>0</v>
      </c>
      <c r="F8" s="691">
        <v>0</v>
      </c>
      <c r="G8" s="691">
        <v>0</v>
      </c>
      <c r="H8" s="691">
        <v>0</v>
      </c>
      <c r="I8" s="691">
        <v>0</v>
      </c>
      <c r="J8" s="691">
        <v>0</v>
      </c>
      <c r="K8" s="691">
        <v>0</v>
      </c>
      <c r="L8" s="691">
        <v>0</v>
      </c>
      <c r="M8" s="691">
        <v>0</v>
      </c>
      <c r="N8" s="691">
        <v>0</v>
      </c>
      <c r="O8" s="691">
        <v>0</v>
      </c>
      <c r="P8" s="691">
        <v>0</v>
      </c>
      <c r="Q8" s="691">
        <v>0</v>
      </c>
      <c r="R8" s="699">
        <f>SUM(C8:Q8)</f>
        <v>3077627295.4899998</v>
      </c>
      <c r="S8" s="699">
        <f>R8</f>
        <v>3077627295.4899998</v>
      </c>
    </row>
    <row r="9" spans="1:19" x14ac:dyDescent="0.35">
      <c r="A9" s="219">
        <v>2</v>
      </c>
      <c r="B9" s="213" t="s">
        <v>744</v>
      </c>
      <c r="C9" s="691">
        <v>0</v>
      </c>
      <c r="D9" s="691">
        <v>0</v>
      </c>
      <c r="E9" s="691">
        <v>0</v>
      </c>
      <c r="F9" s="691">
        <v>0</v>
      </c>
      <c r="G9" s="691">
        <v>81146580.5</v>
      </c>
      <c r="H9" s="691">
        <v>0</v>
      </c>
      <c r="I9" s="691">
        <v>0</v>
      </c>
      <c r="J9" s="691">
        <v>0</v>
      </c>
      <c r="K9" s="691">
        <v>0</v>
      </c>
      <c r="L9" s="691">
        <v>0</v>
      </c>
      <c r="M9" s="691">
        <v>0</v>
      </c>
      <c r="N9" s="691">
        <v>0</v>
      </c>
      <c r="O9" s="691">
        <v>0</v>
      </c>
      <c r="P9" s="691">
        <v>0</v>
      </c>
      <c r="Q9" s="691">
        <v>0</v>
      </c>
      <c r="R9" s="699">
        <f t="shared" ref="R9:R24" si="0">SUM(C9:Q9)</f>
        <v>81146580.5</v>
      </c>
      <c r="S9" s="699">
        <f t="shared" ref="S9:S24" si="1">R9</f>
        <v>81146580.5</v>
      </c>
    </row>
    <row r="10" spans="1:19" x14ac:dyDescent="0.35">
      <c r="A10" s="219">
        <v>3</v>
      </c>
      <c r="B10" s="213" t="s">
        <v>745</v>
      </c>
      <c r="C10" s="691">
        <v>0</v>
      </c>
      <c r="D10" s="691">
        <v>0</v>
      </c>
      <c r="E10" s="691">
        <v>0</v>
      </c>
      <c r="F10" s="691">
        <v>0</v>
      </c>
      <c r="G10" s="691">
        <v>0</v>
      </c>
      <c r="H10" s="691">
        <v>0</v>
      </c>
      <c r="I10" s="691">
        <v>0</v>
      </c>
      <c r="J10" s="691">
        <v>0</v>
      </c>
      <c r="K10" s="691">
        <v>0</v>
      </c>
      <c r="L10" s="691">
        <v>0</v>
      </c>
      <c r="M10" s="691">
        <v>0</v>
      </c>
      <c r="N10" s="691">
        <v>0</v>
      </c>
      <c r="O10" s="691">
        <v>0</v>
      </c>
      <c r="P10" s="691">
        <v>0</v>
      </c>
      <c r="Q10" s="691">
        <v>0</v>
      </c>
      <c r="R10" s="699">
        <f t="shared" si="0"/>
        <v>0</v>
      </c>
      <c r="S10" s="699">
        <f t="shared" si="1"/>
        <v>0</v>
      </c>
    </row>
    <row r="11" spans="1:19" x14ac:dyDescent="0.35">
      <c r="A11" s="219">
        <v>4</v>
      </c>
      <c r="B11" s="213" t="s">
        <v>746</v>
      </c>
      <c r="C11" s="691">
        <v>8085722.6200000001</v>
      </c>
      <c r="D11" s="691">
        <v>0</v>
      </c>
      <c r="E11" s="691">
        <v>0</v>
      </c>
      <c r="F11" s="691">
        <v>0</v>
      </c>
      <c r="G11" s="691">
        <v>0</v>
      </c>
      <c r="H11" s="691">
        <v>0</v>
      </c>
      <c r="I11" s="691">
        <v>0</v>
      </c>
      <c r="J11" s="691">
        <v>0</v>
      </c>
      <c r="K11" s="691">
        <v>0</v>
      </c>
      <c r="L11" s="691">
        <v>0</v>
      </c>
      <c r="M11" s="691">
        <v>0</v>
      </c>
      <c r="N11" s="691">
        <v>0</v>
      </c>
      <c r="O11" s="691">
        <v>0</v>
      </c>
      <c r="P11" s="691">
        <v>0</v>
      </c>
      <c r="Q11" s="691">
        <v>0</v>
      </c>
      <c r="R11" s="699">
        <f t="shared" si="0"/>
        <v>8085722.6200000001</v>
      </c>
      <c r="S11" s="699">
        <f t="shared" si="1"/>
        <v>8085722.6200000001</v>
      </c>
    </row>
    <row r="12" spans="1:19" x14ac:dyDescent="0.35">
      <c r="A12" s="219">
        <v>5</v>
      </c>
      <c r="B12" s="213" t="s">
        <v>747</v>
      </c>
      <c r="C12" s="691">
        <v>0</v>
      </c>
      <c r="D12" s="691">
        <v>0</v>
      </c>
      <c r="E12" s="691">
        <v>0</v>
      </c>
      <c r="F12" s="691">
        <v>0</v>
      </c>
      <c r="G12" s="691">
        <v>0</v>
      </c>
      <c r="H12" s="691">
        <v>0</v>
      </c>
      <c r="I12" s="691">
        <v>0</v>
      </c>
      <c r="J12" s="691">
        <v>0</v>
      </c>
      <c r="K12" s="691">
        <v>0</v>
      </c>
      <c r="L12" s="691">
        <v>0</v>
      </c>
      <c r="M12" s="691">
        <v>0</v>
      </c>
      <c r="N12" s="691">
        <v>0</v>
      </c>
      <c r="O12" s="691">
        <v>0</v>
      </c>
      <c r="P12" s="691">
        <v>0</v>
      </c>
      <c r="Q12" s="691">
        <v>0</v>
      </c>
      <c r="R12" s="699">
        <f t="shared" si="0"/>
        <v>0</v>
      </c>
      <c r="S12" s="699">
        <f t="shared" si="1"/>
        <v>0</v>
      </c>
    </row>
    <row r="13" spans="1:19" x14ac:dyDescent="0.35">
      <c r="A13" s="219">
        <v>6</v>
      </c>
      <c r="B13" s="213" t="s">
        <v>599</v>
      </c>
      <c r="C13" s="691">
        <v>0</v>
      </c>
      <c r="D13" s="691">
        <v>0</v>
      </c>
      <c r="E13" s="691">
        <v>0</v>
      </c>
      <c r="F13" s="691">
        <v>0</v>
      </c>
      <c r="G13" s="691">
        <v>66230789.090000004</v>
      </c>
      <c r="H13" s="691">
        <v>0</v>
      </c>
      <c r="I13" s="691">
        <v>1885.48</v>
      </c>
      <c r="J13" s="691">
        <v>0</v>
      </c>
      <c r="K13" s="691">
        <v>0</v>
      </c>
      <c r="L13" s="691">
        <v>0</v>
      </c>
      <c r="M13" s="691">
        <v>0</v>
      </c>
      <c r="N13" s="691">
        <v>0</v>
      </c>
      <c r="O13" s="691">
        <v>0</v>
      </c>
      <c r="P13" s="691">
        <v>0</v>
      </c>
      <c r="Q13" s="691">
        <v>0</v>
      </c>
      <c r="R13" s="699">
        <f t="shared" si="0"/>
        <v>66232674.57</v>
      </c>
      <c r="S13" s="699">
        <f t="shared" si="1"/>
        <v>66232674.57</v>
      </c>
    </row>
    <row r="14" spans="1:19" x14ac:dyDescent="0.35">
      <c r="A14" s="219">
        <v>7</v>
      </c>
      <c r="B14" s="213" t="s">
        <v>605</v>
      </c>
      <c r="C14" s="691">
        <v>0</v>
      </c>
      <c r="D14" s="691">
        <v>0</v>
      </c>
      <c r="E14" s="691">
        <v>0</v>
      </c>
      <c r="F14" s="691">
        <v>0</v>
      </c>
      <c r="G14" s="691">
        <v>0</v>
      </c>
      <c r="H14" s="691">
        <v>0</v>
      </c>
      <c r="I14" s="691">
        <v>0</v>
      </c>
      <c r="J14" s="691">
        <v>0</v>
      </c>
      <c r="K14" s="691">
        <v>0</v>
      </c>
      <c r="L14" s="691">
        <v>1636481760.5239999</v>
      </c>
      <c r="M14" s="691">
        <v>0</v>
      </c>
      <c r="N14" s="691">
        <v>0</v>
      </c>
      <c r="O14" s="691">
        <v>0</v>
      </c>
      <c r="P14" s="691">
        <v>0</v>
      </c>
      <c r="Q14" s="691">
        <v>0</v>
      </c>
      <c r="R14" s="699">
        <f t="shared" si="0"/>
        <v>1636481760.5239999</v>
      </c>
      <c r="S14" s="699">
        <f t="shared" si="1"/>
        <v>1636481760.5239999</v>
      </c>
    </row>
    <row r="15" spans="1:19" x14ac:dyDescent="0.35">
      <c r="A15" s="219">
        <v>8</v>
      </c>
      <c r="B15" s="213" t="s">
        <v>603</v>
      </c>
      <c r="C15" s="691">
        <v>0</v>
      </c>
      <c r="D15" s="691">
        <v>0</v>
      </c>
      <c r="E15" s="691">
        <v>0</v>
      </c>
      <c r="F15" s="691">
        <v>0</v>
      </c>
      <c r="G15" s="691">
        <v>0</v>
      </c>
      <c r="H15" s="691">
        <v>0</v>
      </c>
      <c r="I15" s="691">
        <v>0</v>
      </c>
      <c r="J15" s="691">
        <v>0</v>
      </c>
      <c r="K15" s="691">
        <v>364053840.213</v>
      </c>
      <c r="L15" s="691">
        <v>0</v>
      </c>
      <c r="M15" s="691">
        <v>0</v>
      </c>
      <c r="N15" s="691">
        <v>0</v>
      </c>
      <c r="O15" s="691">
        <v>0</v>
      </c>
      <c r="P15" s="691">
        <v>0</v>
      </c>
      <c r="Q15" s="691">
        <v>0</v>
      </c>
      <c r="R15" s="699">
        <f t="shared" si="0"/>
        <v>364053840.213</v>
      </c>
      <c r="S15" s="699">
        <f t="shared" si="1"/>
        <v>364053840.213</v>
      </c>
    </row>
    <row r="16" spans="1:19" ht="29" x14ac:dyDescent="0.35">
      <c r="A16" s="219">
        <v>9</v>
      </c>
      <c r="B16" s="213" t="s">
        <v>762</v>
      </c>
      <c r="C16" s="691">
        <v>0</v>
      </c>
      <c r="D16" s="691">
        <v>0</v>
      </c>
      <c r="E16" s="691">
        <v>0</v>
      </c>
      <c r="F16" s="691">
        <v>0</v>
      </c>
      <c r="G16" s="691">
        <v>0</v>
      </c>
      <c r="H16" s="691">
        <v>994264838.36000001</v>
      </c>
      <c r="I16" s="691">
        <v>281522.21999999997</v>
      </c>
      <c r="J16" s="691">
        <v>0</v>
      </c>
      <c r="K16" s="691">
        <v>0</v>
      </c>
      <c r="L16" s="691">
        <v>0</v>
      </c>
      <c r="M16" s="691">
        <v>0</v>
      </c>
      <c r="N16" s="691">
        <v>0</v>
      </c>
      <c r="O16" s="691">
        <v>0</v>
      </c>
      <c r="P16" s="691">
        <v>0</v>
      </c>
      <c r="Q16" s="691">
        <v>0</v>
      </c>
      <c r="R16" s="699">
        <f t="shared" si="0"/>
        <v>994546360.58000004</v>
      </c>
      <c r="S16" s="699">
        <f t="shared" si="1"/>
        <v>994546360.58000004</v>
      </c>
    </row>
    <row r="17" spans="1:19" x14ac:dyDescent="0.35">
      <c r="A17" s="219">
        <v>10</v>
      </c>
      <c r="B17" s="213" t="s">
        <v>607</v>
      </c>
      <c r="C17" s="691">
        <v>0</v>
      </c>
      <c r="D17" s="691">
        <v>0</v>
      </c>
      <c r="E17" s="691">
        <v>0</v>
      </c>
      <c r="F17" s="691">
        <v>0</v>
      </c>
      <c r="G17" s="691">
        <v>0</v>
      </c>
      <c r="H17" s="691">
        <v>0</v>
      </c>
      <c r="I17" s="691">
        <v>0</v>
      </c>
      <c r="J17" s="691">
        <v>0</v>
      </c>
      <c r="K17" s="691">
        <v>0</v>
      </c>
      <c r="L17" s="691">
        <v>1418663.91</v>
      </c>
      <c r="M17" s="691">
        <v>5523896.5240000002</v>
      </c>
      <c r="N17" s="691">
        <v>0</v>
      </c>
      <c r="O17" s="691">
        <v>0</v>
      </c>
      <c r="P17" s="691">
        <v>0</v>
      </c>
      <c r="Q17" s="691">
        <v>0</v>
      </c>
      <c r="R17" s="699">
        <f t="shared" si="0"/>
        <v>6942560.4340000004</v>
      </c>
      <c r="S17" s="699">
        <f t="shared" si="1"/>
        <v>6942560.4340000004</v>
      </c>
    </row>
    <row r="18" spans="1:19" ht="29" x14ac:dyDescent="0.35">
      <c r="A18" s="219">
        <v>11</v>
      </c>
      <c r="B18" s="213" t="s">
        <v>750</v>
      </c>
      <c r="C18" s="691">
        <v>0</v>
      </c>
      <c r="D18" s="691">
        <v>0</v>
      </c>
      <c r="E18" s="691">
        <v>0</v>
      </c>
      <c r="F18" s="691">
        <v>0</v>
      </c>
      <c r="G18" s="691">
        <v>0</v>
      </c>
      <c r="H18" s="691">
        <v>0</v>
      </c>
      <c r="I18" s="691">
        <v>0</v>
      </c>
      <c r="J18" s="691">
        <v>0</v>
      </c>
      <c r="K18" s="691">
        <v>0</v>
      </c>
      <c r="L18" s="691">
        <v>0</v>
      </c>
      <c r="M18" s="691">
        <v>31081005.539999999</v>
      </c>
      <c r="N18" s="691">
        <v>0</v>
      </c>
      <c r="O18" s="691">
        <v>0</v>
      </c>
      <c r="P18" s="691">
        <v>0</v>
      </c>
      <c r="Q18" s="691">
        <v>0</v>
      </c>
      <c r="R18" s="699">
        <f t="shared" si="0"/>
        <v>31081005.539999999</v>
      </c>
      <c r="S18" s="699">
        <f t="shared" si="1"/>
        <v>31081005.539999999</v>
      </c>
    </row>
    <row r="19" spans="1:19" x14ac:dyDescent="0.35">
      <c r="A19" s="219">
        <v>12</v>
      </c>
      <c r="B19" s="213" t="s">
        <v>593</v>
      </c>
      <c r="C19" s="691">
        <v>0</v>
      </c>
      <c r="D19" s="691">
        <v>0</v>
      </c>
      <c r="E19" s="691">
        <v>0</v>
      </c>
      <c r="F19" s="691">
        <v>1859123.11</v>
      </c>
      <c r="G19" s="691">
        <v>0</v>
      </c>
      <c r="H19" s="691">
        <v>0</v>
      </c>
      <c r="I19" s="691">
        <v>0</v>
      </c>
      <c r="J19" s="691">
        <v>0</v>
      </c>
      <c r="K19" s="691">
        <v>0</v>
      </c>
      <c r="L19" s="691">
        <v>0</v>
      </c>
      <c r="M19" s="691">
        <v>0</v>
      </c>
      <c r="N19" s="691">
        <v>0</v>
      </c>
      <c r="O19" s="691">
        <v>0</v>
      </c>
      <c r="P19" s="691">
        <v>0</v>
      </c>
      <c r="Q19" s="691">
        <v>0</v>
      </c>
      <c r="R19" s="699">
        <f t="shared" si="0"/>
        <v>1859123.11</v>
      </c>
      <c r="S19" s="699">
        <f t="shared" si="1"/>
        <v>1859123.11</v>
      </c>
    </row>
    <row r="20" spans="1:19" ht="29" x14ac:dyDescent="0.35">
      <c r="A20" s="219">
        <v>13</v>
      </c>
      <c r="B20" s="213" t="s">
        <v>763</v>
      </c>
      <c r="C20" s="691">
        <v>0</v>
      </c>
      <c r="D20" s="691">
        <v>0</v>
      </c>
      <c r="E20" s="691">
        <v>0</v>
      </c>
      <c r="F20" s="691">
        <v>0</v>
      </c>
      <c r="G20" s="691">
        <v>0</v>
      </c>
      <c r="H20" s="691">
        <v>0</v>
      </c>
      <c r="I20" s="691">
        <v>0</v>
      </c>
      <c r="J20" s="691">
        <v>0</v>
      </c>
      <c r="K20" s="691">
        <v>0</v>
      </c>
      <c r="L20" s="691">
        <v>0</v>
      </c>
      <c r="M20" s="691">
        <v>0</v>
      </c>
      <c r="N20" s="691">
        <v>0</v>
      </c>
      <c r="O20" s="691">
        <v>0</v>
      </c>
      <c r="P20" s="691">
        <v>0</v>
      </c>
      <c r="Q20" s="691">
        <v>0</v>
      </c>
      <c r="R20" s="699">
        <f t="shared" si="0"/>
        <v>0</v>
      </c>
      <c r="S20" s="699">
        <f t="shared" si="1"/>
        <v>0</v>
      </c>
    </row>
    <row r="21" spans="1:19" ht="29" x14ac:dyDescent="0.35">
      <c r="A21" s="219">
        <v>14</v>
      </c>
      <c r="B21" s="213" t="s">
        <v>764</v>
      </c>
      <c r="C21" s="691">
        <v>0</v>
      </c>
      <c r="D21" s="691">
        <v>0</v>
      </c>
      <c r="E21" s="691">
        <v>0</v>
      </c>
      <c r="F21" s="691">
        <v>0</v>
      </c>
      <c r="G21" s="691">
        <v>0</v>
      </c>
      <c r="H21" s="691">
        <v>0</v>
      </c>
      <c r="I21" s="691">
        <v>0</v>
      </c>
      <c r="J21" s="691">
        <v>0</v>
      </c>
      <c r="K21" s="691">
        <v>0</v>
      </c>
      <c r="L21" s="691">
        <v>0</v>
      </c>
      <c r="M21" s="691">
        <v>0</v>
      </c>
      <c r="N21" s="691">
        <v>0</v>
      </c>
      <c r="O21" s="691">
        <v>0</v>
      </c>
      <c r="P21" s="691">
        <v>0</v>
      </c>
      <c r="Q21" s="691">
        <v>0</v>
      </c>
      <c r="R21" s="699">
        <f t="shared" si="0"/>
        <v>0</v>
      </c>
      <c r="S21" s="699">
        <f t="shared" si="1"/>
        <v>0</v>
      </c>
    </row>
    <row r="22" spans="1:19" x14ac:dyDescent="0.35">
      <c r="A22" s="219">
        <v>15</v>
      </c>
      <c r="B22" s="213" t="s">
        <v>765</v>
      </c>
      <c r="C22" s="691">
        <v>0</v>
      </c>
      <c r="D22" s="691">
        <v>0</v>
      </c>
      <c r="E22" s="691">
        <v>0</v>
      </c>
      <c r="F22" s="691">
        <v>0</v>
      </c>
      <c r="G22" s="691">
        <v>0</v>
      </c>
      <c r="H22" s="691">
        <v>0</v>
      </c>
      <c r="I22" s="691">
        <v>0</v>
      </c>
      <c r="J22" s="691">
        <v>0</v>
      </c>
      <c r="K22" s="691">
        <v>0</v>
      </c>
      <c r="L22" s="691">
        <v>0</v>
      </c>
      <c r="M22" s="691">
        <v>0</v>
      </c>
      <c r="N22" s="691">
        <v>0</v>
      </c>
      <c r="O22" s="691">
        <v>0</v>
      </c>
      <c r="P22" s="691">
        <v>0</v>
      </c>
      <c r="Q22" s="691">
        <v>0</v>
      </c>
      <c r="R22" s="699">
        <f t="shared" si="0"/>
        <v>0</v>
      </c>
      <c r="S22" s="699">
        <f t="shared" si="1"/>
        <v>0</v>
      </c>
    </row>
    <row r="23" spans="1:19" x14ac:dyDescent="0.35">
      <c r="A23" s="219">
        <v>16</v>
      </c>
      <c r="B23" s="213" t="s">
        <v>753</v>
      </c>
      <c r="C23" s="691">
        <v>1939.11</v>
      </c>
      <c r="D23" s="691">
        <v>0</v>
      </c>
      <c r="E23" s="691">
        <v>0</v>
      </c>
      <c r="F23" s="691">
        <v>0</v>
      </c>
      <c r="G23" s="691">
        <v>477564.05</v>
      </c>
      <c r="H23" s="691">
        <v>0</v>
      </c>
      <c r="I23" s="691">
        <v>0</v>
      </c>
      <c r="J23" s="691">
        <v>0</v>
      </c>
      <c r="K23" s="691">
        <v>0</v>
      </c>
      <c r="L23" s="691">
        <v>30901541.829999998</v>
      </c>
      <c r="M23" s="691">
        <v>0</v>
      </c>
      <c r="N23" s="691">
        <v>0</v>
      </c>
      <c r="O23" s="691">
        <v>0</v>
      </c>
      <c r="P23" s="691">
        <v>0</v>
      </c>
      <c r="Q23" s="691">
        <v>0</v>
      </c>
      <c r="R23" s="699">
        <f t="shared" si="0"/>
        <v>31381044.989999998</v>
      </c>
      <c r="S23" s="699">
        <f t="shared" si="1"/>
        <v>31381044.989999998</v>
      </c>
    </row>
    <row r="24" spans="1:19" x14ac:dyDescent="0.35">
      <c r="A24" s="222">
        <v>17</v>
      </c>
      <c r="B24" s="223" t="s">
        <v>754</v>
      </c>
      <c r="C24" s="691">
        <v>3085714957.2199998</v>
      </c>
      <c r="D24" s="691">
        <v>0</v>
      </c>
      <c r="E24" s="691">
        <v>0</v>
      </c>
      <c r="F24" s="691">
        <v>1859123.11</v>
      </c>
      <c r="G24" s="691">
        <v>147854933.63999999</v>
      </c>
      <c r="H24" s="691">
        <v>994264838.36000001</v>
      </c>
      <c r="I24" s="691">
        <v>283407.7</v>
      </c>
      <c r="J24" s="691">
        <v>0</v>
      </c>
      <c r="K24" s="691">
        <v>364053840.213</v>
      </c>
      <c r="L24" s="691">
        <v>1668801966.2639999</v>
      </c>
      <c r="M24" s="691">
        <v>36604902.064000003</v>
      </c>
      <c r="N24" s="691">
        <v>0</v>
      </c>
      <c r="O24" s="691">
        <v>0</v>
      </c>
      <c r="P24" s="691">
        <v>0</v>
      </c>
      <c r="Q24" s="691">
        <v>0</v>
      </c>
      <c r="R24" s="699">
        <f t="shared" si="0"/>
        <v>6299437968.5710001</v>
      </c>
      <c r="S24" s="699">
        <f t="shared" si="1"/>
        <v>6299437968.5710001</v>
      </c>
    </row>
  </sheetData>
  <mergeCells count="4">
    <mergeCell ref="B5:B7"/>
    <mergeCell ref="C5:Q5"/>
    <mergeCell ref="R5:R6"/>
    <mergeCell ref="S5:S6"/>
  </mergeCells>
  <conditionalFormatting sqref="C8:Q24">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1B09-798F-4FEE-ABAE-FC2ED8762E68}">
  <sheetPr codeName="Sheet61">
    <pageSetUpPr fitToPage="1"/>
  </sheetPr>
  <dimension ref="A1:C10"/>
  <sheetViews>
    <sheetView workbookViewId="0"/>
    <sheetView workbookViewId="1"/>
  </sheetViews>
  <sheetFormatPr defaultColWidth="9.1796875" defaultRowHeight="14.5" x14ac:dyDescent="0.35"/>
  <cols>
    <col min="1" max="1" width="15" style="1" customWidth="1"/>
    <col min="2" max="2" width="12.453125" style="1" bestFit="1" customWidth="1"/>
    <col min="3" max="3" width="73.54296875" style="1" customWidth="1"/>
    <col min="4" max="16384" width="9.1796875" style="1"/>
  </cols>
  <sheetData>
    <row r="1" spans="1:3" ht="18" x14ac:dyDescent="0.35">
      <c r="A1" s="315" t="s">
        <v>977</v>
      </c>
      <c r="B1" s="337"/>
      <c r="C1" s="337"/>
    </row>
    <row r="2" spans="1:3" ht="21" x14ac:dyDescent="0.35">
      <c r="A2" s="1" t="s">
        <v>121</v>
      </c>
      <c r="B2" s="210"/>
      <c r="C2" s="211"/>
    </row>
    <row r="3" spans="1:3" ht="21" x14ac:dyDescent="0.35">
      <c r="B3" s="210"/>
      <c r="C3" s="211"/>
    </row>
    <row r="4" spans="1:3" ht="21" x14ac:dyDescent="0.35">
      <c r="B4" s="210"/>
      <c r="C4" s="211"/>
    </row>
    <row r="5" spans="1:3" x14ac:dyDescent="0.35">
      <c r="A5" s="16" t="s">
        <v>122</v>
      </c>
      <c r="B5" s="16" t="s">
        <v>114</v>
      </c>
      <c r="C5" s="338" t="s">
        <v>115</v>
      </c>
    </row>
    <row r="6" spans="1:3" ht="29" x14ac:dyDescent="0.35">
      <c r="A6" s="16" t="s">
        <v>985</v>
      </c>
      <c r="B6" s="16" t="s">
        <v>117</v>
      </c>
      <c r="C6" s="338" t="s">
        <v>986</v>
      </c>
    </row>
    <row r="7" spans="1:3" ht="145" x14ac:dyDescent="0.35">
      <c r="A7" s="16" t="s">
        <v>987</v>
      </c>
      <c r="B7" s="16" t="s">
        <v>118</v>
      </c>
      <c r="C7" s="212" t="s">
        <v>988</v>
      </c>
    </row>
    <row r="8" spans="1:3" ht="58" x14ac:dyDescent="0.35">
      <c r="A8" s="16" t="s">
        <v>989</v>
      </c>
      <c r="B8" s="16" t="s">
        <v>962</v>
      </c>
      <c r="C8" s="338" t="s">
        <v>990</v>
      </c>
    </row>
    <row r="9" spans="1:3" ht="72.5" x14ac:dyDescent="0.35">
      <c r="A9" s="16" t="s">
        <v>991</v>
      </c>
      <c r="B9" s="16" t="s">
        <v>133</v>
      </c>
      <c r="C9" s="212" t="s">
        <v>992</v>
      </c>
    </row>
    <row r="10" spans="1:3" ht="203" x14ac:dyDescent="0.35">
      <c r="A10" s="16" t="s">
        <v>993</v>
      </c>
      <c r="B10" s="16" t="s">
        <v>135</v>
      </c>
      <c r="C10" s="212" t="s">
        <v>994</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B969-42D0-4FDC-A29D-839DE0896A7F}">
  <sheetPr codeName="Sheet62">
    <pageSetUpPr fitToPage="1"/>
  </sheetPr>
  <dimension ref="A1:N50"/>
  <sheetViews>
    <sheetView workbookViewId="0"/>
    <sheetView workbookViewId="1"/>
  </sheetViews>
  <sheetFormatPr defaultColWidth="9.1796875" defaultRowHeight="14.5" x14ac:dyDescent="0.35"/>
  <cols>
    <col min="1" max="1" width="16" style="1" customWidth="1"/>
    <col min="2" max="2" width="20" style="1" customWidth="1"/>
    <col min="3" max="4" width="13.54296875" style="1" customWidth="1"/>
    <col min="5" max="5" width="15.1796875" style="1" customWidth="1"/>
    <col min="6" max="6" width="19.453125" style="1" customWidth="1"/>
    <col min="7" max="7" width="14.1796875" style="1" customWidth="1"/>
    <col min="8" max="8" width="11.453125" style="1" customWidth="1"/>
    <col min="9" max="9" width="14.453125" style="1" customWidth="1"/>
    <col min="10" max="10" width="17.54296875" style="1" customWidth="1"/>
    <col min="11" max="11" width="15.1796875" style="1" customWidth="1"/>
    <col min="12" max="13" width="15.54296875" style="1" customWidth="1"/>
    <col min="14" max="14" width="12.54296875" style="1" customWidth="1"/>
    <col min="15" max="16384" width="9.1796875" style="1"/>
  </cols>
  <sheetData>
    <row r="1" spans="1:14" ht="18" x14ac:dyDescent="0.4">
      <c r="A1" s="339" t="s">
        <v>978</v>
      </c>
      <c r="M1" s="340"/>
    </row>
    <row r="3" spans="1:14" x14ac:dyDescent="0.35">
      <c r="A3" s="4"/>
    </row>
    <row r="4" spans="1:14" ht="72.5" x14ac:dyDescent="0.35">
      <c r="A4" s="1094" t="s">
        <v>995</v>
      </c>
      <c r="B4" s="217" t="s">
        <v>996</v>
      </c>
      <c r="C4" s="217" t="s">
        <v>997</v>
      </c>
      <c r="D4" s="217" t="s">
        <v>998</v>
      </c>
      <c r="E4" s="10" t="s">
        <v>999</v>
      </c>
      <c r="F4" s="10" t="s">
        <v>1000</v>
      </c>
      <c r="G4" s="10" t="s">
        <v>1001</v>
      </c>
      <c r="H4" s="10" t="s">
        <v>1002</v>
      </c>
      <c r="I4" s="10" t="s">
        <v>1003</v>
      </c>
      <c r="J4" s="10" t="s">
        <v>1004</v>
      </c>
      <c r="K4" s="217" t="s">
        <v>1005</v>
      </c>
      <c r="L4" s="217" t="s">
        <v>1006</v>
      </c>
      <c r="M4" s="217" t="s">
        <v>1007</v>
      </c>
      <c r="N4" s="217" t="s">
        <v>1008</v>
      </c>
    </row>
    <row r="5" spans="1:14" x14ac:dyDescent="0.35">
      <c r="A5" s="1095"/>
      <c r="B5" s="42" t="s">
        <v>7</v>
      </c>
      <c r="C5" s="42" t="s">
        <v>8</v>
      </c>
      <c r="D5" s="42" t="s">
        <v>9</v>
      </c>
      <c r="E5" s="42" t="s">
        <v>46</v>
      </c>
      <c r="F5" s="42" t="s">
        <v>47</v>
      </c>
      <c r="G5" s="42" t="s">
        <v>156</v>
      </c>
      <c r="H5" s="42" t="s">
        <v>157</v>
      </c>
      <c r="I5" s="42" t="s">
        <v>158</v>
      </c>
      <c r="J5" s="42" t="s">
        <v>159</v>
      </c>
      <c r="K5" s="42" t="s">
        <v>160</v>
      </c>
      <c r="L5" s="42" t="s">
        <v>161</v>
      </c>
      <c r="M5" s="42" t="s">
        <v>162</v>
      </c>
      <c r="N5" s="42" t="s">
        <v>163</v>
      </c>
    </row>
    <row r="6" spans="1:14" x14ac:dyDescent="0.35">
      <c r="A6" s="341" t="s">
        <v>1009</v>
      </c>
      <c r="B6" s="342"/>
      <c r="C6" s="220"/>
      <c r="D6" s="221"/>
      <c r="E6" s="221"/>
      <c r="F6" s="221"/>
      <c r="G6" s="221"/>
      <c r="H6" s="221"/>
      <c r="I6" s="221"/>
      <c r="J6" s="221"/>
      <c r="K6" s="221"/>
      <c r="L6" s="221"/>
      <c r="M6" s="221"/>
      <c r="N6" s="221"/>
    </row>
    <row r="7" spans="1:14" x14ac:dyDescent="0.35">
      <c r="A7" s="343"/>
      <c r="B7" s="344" t="s">
        <v>1010</v>
      </c>
      <c r="C7" s="220"/>
      <c r="D7" s="221"/>
      <c r="E7" s="221"/>
      <c r="F7" s="221"/>
      <c r="G7" s="221"/>
      <c r="H7" s="221"/>
      <c r="I7" s="221"/>
      <c r="J7" s="221"/>
      <c r="K7" s="221"/>
      <c r="L7" s="221"/>
      <c r="M7" s="221"/>
      <c r="N7" s="221"/>
    </row>
    <row r="8" spans="1:14" x14ac:dyDescent="0.35">
      <c r="A8" s="345"/>
      <c r="B8" s="346" t="s">
        <v>1011</v>
      </c>
      <c r="C8" s="220"/>
      <c r="D8" s="221"/>
      <c r="E8" s="221"/>
      <c r="F8" s="221"/>
      <c r="G8" s="221"/>
      <c r="H8" s="221"/>
      <c r="I8" s="221"/>
      <c r="J8" s="221"/>
      <c r="K8" s="221"/>
      <c r="L8" s="221"/>
      <c r="M8" s="221"/>
      <c r="N8" s="221"/>
    </row>
    <row r="9" spans="1:14" x14ac:dyDescent="0.35">
      <c r="A9" s="345"/>
      <c r="B9" s="346" t="s">
        <v>1012</v>
      </c>
      <c r="C9" s="220"/>
      <c r="D9" s="221"/>
      <c r="E9" s="221"/>
      <c r="F9" s="221"/>
      <c r="G9" s="221"/>
      <c r="H9" s="221"/>
      <c r="I9" s="221"/>
      <c r="J9" s="221"/>
      <c r="K9" s="221"/>
      <c r="L9" s="221"/>
      <c r="M9" s="221"/>
      <c r="N9" s="221"/>
    </row>
    <row r="10" spans="1:14" x14ac:dyDescent="0.35">
      <c r="A10" s="345"/>
      <c r="B10" s="344" t="s">
        <v>1013</v>
      </c>
      <c r="C10" s="220"/>
      <c r="D10" s="221"/>
      <c r="E10" s="221"/>
      <c r="F10" s="221"/>
      <c r="G10" s="221"/>
      <c r="H10" s="221"/>
      <c r="I10" s="221"/>
      <c r="J10" s="221"/>
      <c r="K10" s="221"/>
      <c r="L10" s="221"/>
      <c r="M10" s="221"/>
      <c r="N10" s="221"/>
    </row>
    <row r="11" spans="1:14" x14ac:dyDescent="0.35">
      <c r="A11" s="345"/>
      <c r="B11" s="344" t="s">
        <v>1014</v>
      </c>
      <c r="C11" s="220"/>
      <c r="D11" s="221"/>
      <c r="E11" s="221"/>
      <c r="F11" s="221"/>
      <c r="G11" s="221"/>
      <c r="H11" s="221"/>
      <c r="I11" s="221"/>
      <c r="J11" s="221"/>
      <c r="K11" s="221"/>
      <c r="L11" s="221"/>
      <c r="M11" s="221"/>
      <c r="N11" s="221"/>
    </row>
    <row r="12" spans="1:14" x14ac:dyDescent="0.35">
      <c r="A12" s="345"/>
      <c r="B12" s="344" t="s">
        <v>1015</v>
      </c>
      <c r="C12" s="220"/>
      <c r="D12" s="221"/>
      <c r="E12" s="221"/>
      <c r="F12" s="221"/>
      <c r="G12" s="221"/>
      <c r="H12" s="221"/>
      <c r="I12" s="221"/>
      <c r="J12" s="221"/>
      <c r="K12" s="221"/>
      <c r="L12" s="221"/>
      <c r="M12" s="221"/>
      <c r="N12" s="221"/>
    </row>
    <row r="13" spans="1:14" x14ac:dyDescent="0.35">
      <c r="A13" s="345"/>
      <c r="B13" s="344" t="s">
        <v>1016</v>
      </c>
      <c r="C13" s="220"/>
      <c r="D13" s="221"/>
      <c r="E13" s="221"/>
      <c r="F13" s="221"/>
      <c r="G13" s="221"/>
      <c r="H13" s="221"/>
      <c r="I13" s="221"/>
      <c r="J13" s="221"/>
      <c r="K13" s="221"/>
      <c r="L13" s="221"/>
      <c r="M13" s="221"/>
      <c r="N13" s="221"/>
    </row>
    <row r="14" spans="1:14" x14ac:dyDescent="0.35">
      <c r="A14" s="345"/>
      <c r="B14" s="346" t="s">
        <v>1017</v>
      </c>
      <c r="C14" s="220"/>
      <c r="D14" s="221"/>
      <c r="E14" s="221"/>
      <c r="F14" s="221"/>
      <c r="G14" s="221"/>
      <c r="H14" s="221"/>
      <c r="I14" s="221"/>
      <c r="J14" s="221"/>
      <c r="K14" s="221"/>
      <c r="L14" s="221"/>
      <c r="M14" s="221"/>
      <c r="N14" s="221"/>
    </row>
    <row r="15" spans="1:14" x14ac:dyDescent="0.35">
      <c r="A15" s="345"/>
      <c r="B15" s="346" t="s">
        <v>1018</v>
      </c>
      <c r="C15" s="220"/>
      <c r="D15" s="221"/>
      <c r="E15" s="221"/>
      <c r="F15" s="221"/>
      <c r="G15" s="221"/>
      <c r="H15" s="221"/>
      <c r="I15" s="221"/>
      <c r="J15" s="221"/>
      <c r="K15" s="221"/>
      <c r="L15" s="221"/>
      <c r="M15" s="221"/>
      <c r="N15" s="221"/>
    </row>
    <row r="16" spans="1:14" x14ac:dyDescent="0.35">
      <c r="A16" s="345"/>
      <c r="B16" s="344" t="s">
        <v>1019</v>
      </c>
      <c r="C16" s="220"/>
      <c r="D16" s="221"/>
      <c r="E16" s="221"/>
      <c r="F16" s="221"/>
      <c r="G16" s="221"/>
      <c r="H16" s="221"/>
      <c r="I16" s="221"/>
      <c r="J16" s="221"/>
      <c r="K16" s="221"/>
      <c r="L16" s="221"/>
      <c r="M16" s="221"/>
      <c r="N16" s="221"/>
    </row>
    <row r="17" spans="1:14" x14ac:dyDescent="0.35">
      <c r="A17" s="345"/>
      <c r="B17" s="346" t="s">
        <v>1020</v>
      </c>
      <c r="C17" s="220"/>
      <c r="D17" s="221"/>
      <c r="E17" s="221"/>
      <c r="F17" s="221"/>
      <c r="G17" s="221"/>
      <c r="H17" s="221"/>
      <c r="I17" s="221"/>
      <c r="J17" s="221"/>
      <c r="K17" s="221"/>
      <c r="L17" s="221"/>
      <c r="M17" s="221"/>
      <c r="N17" s="221"/>
    </row>
    <row r="18" spans="1:14" x14ac:dyDescent="0.35">
      <c r="A18" s="345"/>
      <c r="B18" s="346" t="s">
        <v>1021</v>
      </c>
      <c r="C18" s="220"/>
      <c r="D18" s="221"/>
      <c r="E18" s="221"/>
      <c r="F18" s="221"/>
      <c r="G18" s="221"/>
      <c r="H18" s="221"/>
      <c r="I18" s="221"/>
      <c r="J18" s="221"/>
      <c r="K18" s="221"/>
      <c r="L18" s="221"/>
      <c r="M18" s="221"/>
      <c r="N18" s="221"/>
    </row>
    <row r="19" spans="1:14" x14ac:dyDescent="0.35">
      <c r="A19" s="345"/>
      <c r="B19" s="344" t="s">
        <v>1022</v>
      </c>
      <c r="C19" s="220"/>
      <c r="D19" s="221"/>
      <c r="E19" s="221"/>
      <c r="F19" s="221"/>
      <c r="G19" s="221"/>
      <c r="H19" s="221"/>
      <c r="I19" s="221"/>
      <c r="J19" s="221"/>
      <c r="K19" s="221"/>
      <c r="L19" s="221"/>
      <c r="M19" s="221"/>
      <c r="N19" s="221"/>
    </row>
    <row r="20" spans="1:14" x14ac:dyDescent="0.35">
      <c r="A20" s="345"/>
      <c r="B20" s="346" t="s">
        <v>1023</v>
      </c>
      <c r="C20" s="220"/>
      <c r="D20" s="221"/>
      <c r="E20" s="221"/>
      <c r="F20" s="221"/>
      <c r="G20" s="221"/>
      <c r="H20" s="221"/>
      <c r="I20" s="221"/>
      <c r="J20" s="221"/>
      <c r="K20" s="221"/>
      <c r="L20" s="221"/>
      <c r="M20" s="221"/>
      <c r="N20" s="221"/>
    </row>
    <row r="21" spans="1:14" x14ac:dyDescent="0.35">
      <c r="A21" s="345"/>
      <c r="B21" s="346" t="s">
        <v>1024</v>
      </c>
      <c r="C21" s="220"/>
      <c r="D21" s="221"/>
      <c r="E21" s="221"/>
      <c r="F21" s="221"/>
      <c r="G21" s="221"/>
      <c r="H21" s="221"/>
      <c r="I21" s="221"/>
      <c r="J21" s="221"/>
      <c r="K21" s="221"/>
      <c r="L21" s="221"/>
      <c r="M21" s="221"/>
      <c r="N21" s="221"/>
    </row>
    <row r="22" spans="1:14" x14ac:dyDescent="0.35">
      <c r="A22" s="345"/>
      <c r="B22" s="346" t="s">
        <v>1025</v>
      </c>
      <c r="C22" s="220"/>
      <c r="D22" s="221"/>
      <c r="E22" s="221"/>
      <c r="F22" s="221"/>
      <c r="G22" s="221"/>
      <c r="H22" s="221"/>
      <c r="I22" s="221"/>
      <c r="J22" s="221"/>
      <c r="K22" s="221"/>
      <c r="L22" s="221"/>
      <c r="M22" s="221"/>
      <c r="N22" s="221"/>
    </row>
    <row r="23" spans="1:14" x14ac:dyDescent="0.35">
      <c r="A23" s="347"/>
      <c r="B23" s="344" t="s">
        <v>1026</v>
      </c>
      <c r="C23" s="220"/>
      <c r="D23" s="221"/>
      <c r="E23" s="221"/>
      <c r="F23" s="221"/>
      <c r="G23" s="221"/>
      <c r="H23" s="221"/>
      <c r="I23" s="221"/>
      <c r="J23" s="221"/>
      <c r="K23" s="221"/>
      <c r="L23" s="221"/>
      <c r="M23" s="221"/>
      <c r="N23" s="221"/>
    </row>
    <row r="24" spans="1:14" x14ac:dyDescent="0.35">
      <c r="A24" s="1096" t="s">
        <v>1027</v>
      </c>
      <c r="B24" s="1097"/>
      <c r="C24" s="221"/>
      <c r="D24" s="221"/>
      <c r="E24" s="221"/>
      <c r="F24" s="221"/>
      <c r="G24" s="221"/>
      <c r="H24" s="221"/>
      <c r="I24" s="221"/>
      <c r="J24" s="221"/>
      <c r="K24" s="221"/>
      <c r="L24" s="221"/>
      <c r="M24" s="221"/>
      <c r="N24" s="221"/>
    </row>
    <row r="25" spans="1:14" x14ac:dyDescent="0.35">
      <c r="A25" s="1092" t="s">
        <v>1028</v>
      </c>
      <c r="B25" s="1093"/>
      <c r="C25" s="221"/>
      <c r="D25" s="221"/>
      <c r="E25" s="221"/>
      <c r="F25" s="221"/>
      <c r="G25" s="348"/>
      <c r="H25" s="221"/>
      <c r="I25" s="348"/>
      <c r="J25" s="221"/>
      <c r="K25" s="221"/>
      <c r="L25" s="221"/>
      <c r="M25" s="221"/>
      <c r="N25" s="221"/>
    </row>
    <row r="26" spans="1:14" x14ac:dyDescent="0.35">
      <c r="A26" s="340"/>
      <c r="B26" s="340"/>
      <c r="C26" s="340"/>
      <c r="D26" s="340"/>
      <c r="E26" s="340"/>
      <c r="F26" s="340"/>
      <c r="G26" s="340"/>
      <c r="H26" s="340"/>
      <c r="I26" s="340"/>
      <c r="J26" s="340"/>
      <c r="K26" s="340"/>
      <c r="L26" s="340"/>
      <c r="M26" s="340"/>
      <c r="N26" s="340"/>
    </row>
    <row r="27" spans="1:14" x14ac:dyDescent="0.35">
      <c r="A27" s="340"/>
      <c r="B27" s="340"/>
      <c r="C27" s="340"/>
      <c r="D27" s="340"/>
      <c r="E27" s="340"/>
      <c r="F27" s="340"/>
      <c r="G27" s="340"/>
      <c r="H27" s="340"/>
      <c r="I27" s="340"/>
      <c r="J27" s="340"/>
      <c r="K27" s="340"/>
      <c r="L27" s="340"/>
      <c r="M27" s="340"/>
      <c r="N27" s="340"/>
    </row>
    <row r="28" spans="1:14" x14ac:dyDescent="0.35">
      <c r="A28" s="340"/>
      <c r="B28" s="340"/>
      <c r="C28" s="340"/>
      <c r="D28" s="340"/>
      <c r="E28" s="340"/>
      <c r="F28" s="340"/>
      <c r="G28" s="340"/>
      <c r="H28" s="340"/>
      <c r="I28" s="340"/>
      <c r="J28" s="340"/>
      <c r="K28" s="340"/>
      <c r="L28" s="340"/>
      <c r="M28" s="340"/>
      <c r="N28" s="340"/>
    </row>
    <row r="29" spans="1:14" ht="72.5" x14ac:dyDescent="0.35">
      <c r="A29" s="1098" t="s">
        <v>1029</v>
      </c>
      <c r="B29" s="349" t="s">
        <v>996</v>
      </c>
      <c r="C29" s="217" t="s">
        <v>997</v>
      </c>
      <c r="D29" s="217" t="s">
        <v>998</v>
      </c>
      <c r="E29" s="10" t="s">
        <v>999</v>
      </c>
      <c r="F29" s="10" t="s">
        <v>1000</v>
      </c>
      <c r="G29" s="10" t="s">
        <v>1001</v>
      </c>
      <c r="H29" s="10" t="s">
        <v>1002</v>
      </c>
      <c r="I29" s="10" t="s">
        <v>1003</v>
      </c>
      <c r="J29" s="10" t="s">
        <v>1004</v>
      </c>
      <c r="K29" s="217" t="s">
        <v>1005</v>
      </c>
      <c r="L29" s="217" t="s">
        <v>1006</v>
      </c>
      <c r="M29" s="217" t="s">
        <v>1007</v>
      </c>
      <c r="N29" s="217" t="s">
        <v>1008</v>
      </c>
    </row>
    <row r="30" spans="1:14" x14ac:dyDescent="0.35">
      <c r="A30" s="1099"/>
      <c r="B30" s="350" t="s">
        <v>7</v>
      </c>
      <c r="C30" s="42" t="s">
        <v>8</v>
      </c>
      <c r="D30" s="42" t="s">
        <v>9</v>
      </c>
      <c r="E30" s="42" t="s">
        <v>46</v>
      </c>
      <c r="F30" s="42" t="s">
        <v>47</v>
      </c>
      <c r="G30" s="42" t="s">
        <v>156</v>
      </c>
      <c r="H30" s="42" t="s">
        <v>157</v>
      </c>
      <c r="I30" s="42" t="s">
        <v>158</v>
      </c>
      <c r="J30" s="42" t="s">
        <v>159</v>
      </c>
      <c r="K30" s="42" t="s">
        <v>160</v>
      </c>
      <c r="L30" s="42" t="s">
        <v>161</v>
      </c>
      <c r="M30" s="42" t="s">
        <v>162</v>
      </c>
      <c r="N30" s="42" t="s">
        <v>163</v>
      </c>
    </row>
    <row r="31" spans="1:14" x14ac:dyDescent="0.35">
      <c r="A31" s="341" t="s">
        <v>1009</v>
      </c>
      <c r="B31" s="342"/>
      <c r="C31" s="220"/>
      <c r="D31" s="221"/>
      <c r="E31" s="221"/>
      <c r="F31" s="221"/>
      <c r="G31" s="221"/>
      <c r="H31" s="221"/>
      <c r="I31" s="221"/>
      <c r="J31" s="221"/>
      <c r="K31" s="221"/>
      <c r="L31" s="221"/>
      <c r="M31" s="221"/>
      <c r="N31" s="221"/>
    </row>
    <row r="32" spans="1:14" x14ac:dyDescent="0.35">
      <c r="A32" s="343"/>
      <c r="B32" s="344" t="s">
        <v>1010</v>
      </c>
      <c r="C32" s="220"/>
      <c r="D32" s="221"/>
      <c r="E32" s="221"/>
      <c r="F32" s="221"/>
      <c r="G32" s="221"/>
      <c r="H32" s="221"/>
      <c r="I32" s="221"/>
      <c r="J32" s="221"/>
      <c r="K32" s="221"/>
      <c r="L32" s="221"/>
      <c r="M32" s="221"/>
      <c r="N32" s="221"/>
    </row>
    <row r="33" spans="1:14" x14ac:dyDescent="0.35">
      <c r="A33" s="345"/>
      <c r="B33" s="346" t="s">
        <v>1011</v>
      </c>
      <c r="C33" s="220"/>
      <c r="D33" s="221"/>
      <c r="E33" s="221"/>
      <c r="F33" s="221"/>
      <c r="G33" s="221"/>
      <c r="H33" s="221"/>
      <c r="I33" s="221"/>
      <c r="J33" s="221"/>
      <c r="K33" s="221"/>
      <c r="L33" s="221"/>
      <c r="M33" s="221"/>
      <c r="N33" s="221"/>
    </row>
    <row r="34" spans="1:14" x14ac:dyDescent="0.35">
      <c r="A34" s="345"/>
      <c r="B34" s="346" t="s">
        <v>1012</v>
      </c>
      <c r="C34" s="220"/>
      <c r="D34" s="221"/>
      <c r="E34" s="221"/>
      <c r="F34" s="221"/>
      <c r="G34" s="221"/>
      <c r="H34" s="221"/>
      <c r="I34" s="221"/>
      <c r="J34" s="221"/>
      <c r="K34" s="221"/>
      <c r="L34" s="221"/>
      <c r="M34" s="221"/>
      <c r="N34" s="221"/>
    </row>
    <row r="35" spans="1:14" x14ac:dyDescent="0.35">
      <c r="A35" s="345"/>
      <c r="B35" s="344" t="s">
        <v>1013</v>
      </c>
      <c r="C35" s="220"/>
      <c r="D35" s="221"/>
      <c r="E35" s="221"/>
      <c r="F35" s="221"/>
      <c r="G35" s="221"/>
      <c r="H35" s="221"/>
      <c r="I35" s="221"/>
      <c r="J35" s="221"/>
      <c r="K35" s="221"/>
      <c r="L35" s="221"/>
      <c r="M35" s="221"/>
      <c r="N35" s="221"/>
    </row>
    <row r="36" spans="1:14" x14ac:dyDescent="0.35">
      <c r="A36" s="345"/>
      <c r="B36" s="344" t="s">
        <v>1014</v>
      </c>
      <c r="C36" s="220"/>
      <c r="D36" s="221"/>
      <c r="E36" s="221"/>
      <c r="F36" s="221"/>
      <c r="G36" s="221"/>
      <c r="H36" s="221"/>
      <c r="I36" s="221"/>
      <c r="J36" s="221"/>
      <c r="K36" s="221"/>
      <c r="L36" s="221"/>
      <c r="M36" s="221"/>
      <c r="N36" s="221"/>
    </row>
    <row r="37" spans="1:14" x14ac:dyDescent="0.35">
      <c r="A37" s="345"/>
      <c r="B37" s="344" t="s">
        <v>1015</v>
      </c>
      <c r="C37" s="220"/>
      <c r="D37" s="221"/>
      <c r="E37" s="221"/>
      <c r="F37" s="221"/>
      <c r="G37" s="221"/>
      <c r="H37" s="221"/>
      <c r="I37" s="221"/>
      <c r="J37" s="221"/>
      <c r="K37" s="221"/>
      <c r="L37" s="221"/>
      <c r="M37" s="221"/>
      <c r="N37" s="221"/>
    </row>
    <row r="38" spans="1:14" x14ac:dyDescent="0.35">
      <c r="A38" s="345"/>
      <c r="B38" s="344" t="s">
        <v>1016</v>
      </c>
      <c r="C38" s="220"/>
      <c r="D38" s="221"/>
      <c r="E38" s="221"/>
      <c r="F38" s="221"/>
      <c r="G38" s="221"/>
      <c r="H38" s="221"/>
      <c r="I38" s="221"/>
      <c r="J38" s="221"/>
      <c r="K38" s="221"/>
      <c r="L38" s="221"/>
      <c r="M38" s="221"/>
      <c r="N38" s="221"/>
    </row>
    <row r="39" spans="1:14" x14ac:dyDescent="0.35">
      <c r="A39" s="345"/>
      <c r="B39" s="346" t="s">
        <v>1017</v>
      </c>
      <c r="C39" s="220"/>
      <c r="D39" s="221"/>
      <c r="E39" s="221"/>
      <c r="F39" s="221"/>
      <c r="G39" s="221"/>
      <c r="H39" s="221"/>
      <c r="I39" s="221"/>
      <c r="J39" s="221"/>
      <c r="K39" s="221"/>
      <c r="L39" s="221"/>
      <c r="M39" s="221"/>
      <c r="N39" s="221"/>
    </row>
    <row r="40" spans="1:14" x14ac:dyDescent="0.35">
      <c r="A40" s="345"/>
      <c r="B40" s="346" t="s">
        <v>1018</v>
      </c>
      <c r="C40" s="220"/>
      <c r="D40" s="221"/>
      <c r="E40" s="221"/>
      <c r="F40" s="221"/>
      <c r="G40" s="221"/>
      <c r="H40" s="221"/>
      <c r="I40" s="221"/>
      <c r="J40" s="221"/>
      <c r="K40" s="221"/>
      <c r="L40" s="221"/>
      <c r="M40" s="221"/>
      <c r="N40" s="221"/>
    </row>
    <row r="41" spans="1:14" x14ac:dyDescent="0.35">
      <c r="A41" s="345"/>
      <c r="B41" s="344" t="s">
        <v>1019</v>
      </c>
      <c r="C41" s="220"/>
      <c r="D41" s="221"/>
      <c r="E41" s="221"/>
      <c r="F41" s="221"/>
      <c r="G41" s="221"/>
      <c r="H41" s="221"/>
      <c r="I41" s="221"/>
      <c r="J41" s="221"/>
      <c r="K41" s="221"/>
      <c r="L41" s="221"/>
      <c r="M41" s="221"/>
      <c r="N41" s="221"/>
    </row>
    <row r="42" spans="1:14" x14ac:dyDescent="0.35">
      <c r="A42" s="345"/>
      <c r="B42" s="346" t="s">
        <v>1020</v>
      </c>
      <c r="C42" s="220"/>
      <c r="D42" s="221"/>
      <c r="E42" s="221"/>
      <c r="F42" s="221"/>
      <c r="G42" s="221"/>
      <c r="H42" s="221"/>
      <c r="I42" s="221"/>
      <c r="J42" s="221"/>
      <c r="K42" s="221"/>
      <c r="L42" s="221"/>
      <c r="M42" s="221"/>
      <c r="N42" s="221"/>
    </row>
    <row r="43" spans="1:14" x14ac:dyDescent="0.35">
      <c r="A43" s="345"/>
      <c r="B43" s="346" t="s">
        <v>1021</v>
      </c>
      <c r="C43" s="220"/>
      <c r="D43" s="221"/>
      <c r="E43" s="221"/>
      <c r="F43" s="221"/>
      <c r="G43" s="221"/>
      <c r="H43" s="221"/>
      <c r="I43" s="221"/>
      <c r="J43" s="221"/>
      <c r="K43" s="221"/>
      <c r="L43" s="221"/>
      <c r="M43" s="221"/>
      <c r="N43" s="221"/>
    </row>
    <row r="44" spans="1:14" x14ac:dyDescent="0.35">
      <c r="A44" s="345"/>
      <c r="B44" s="344" t="s">
        <v>1022</v>
      </c>
      <c r="C44" s="220"/>
      <c r="D44" s="221"/>
      <c r="E44" s="221"/>
      <c r="F44" s="221"/>
      <c r="G44" s="221"/>
      <c r="H44" s="221"/>
      <c r="I44" s="221"/>
      <c r="J44" s="221"/>
      <c r="K44" s="221"/>
      <c r="L44" s="221"/>
      <c r="M44" s="221"/>
      <c r="N44" s="221"/>
    </row>
    <row r="45" spans="1:14" x14ac:dyDescent="0.35">
      <c r="A45" s="345"/>
      <c r="B45" s="346" t="s">
        <v>1023</v>
      </c>
      <c r="C45" s="220"/>
      <c r="D45" s="221"/>
      <c r="E45" s="221"/>
      <c r="F45" s="221"/>
      <c r="G45" s="221"/>
      <c r="H45" s="221"/>
      <c r="I45" s="221"/>
      <c r="J45" s="221"/>
      <c r="K45" s="221"/>
      <c r="L45" s="221"/>
      <c r="M45" s="221"/>
      <c r="N45" s="221"/>
    </row>
    <row r="46" spans="1:14" x14ac:dyDescent="0.35">
      <c r="A46" s="345"/>
      <c r="B46" s="346" t="s">
        <v>1024</v>
      </c>
      <c r="C46" s="220"/>
      <c r="D46" s="221"/>
      <c r="E46" s="221"/>
      <c r="F46" s="221"/>
      <c r="G46" s="221"/>
      <c r="H46" s="221"/>
      <c r="I46" s="221"/>
      <c r="J46" s="221"/>
      <c r="K46" s="221"/>
      <c r="L46" s="221"/>
      <c r="M46" s="221"/>
      <c r="N46" s="221"/>
    </row>
    <row r="47" spans="1:14" x14ac:dyDescent="0.35">
      <c r="A47" s="345"/>
      <c r="B47" s="346" t="s">
        <v>1025</v>
      </c>
      <c r="C47" s="220"/>
      <c r="D47" s="221"/>
      <c r="E47" s="221"/>
      <c r="F47" s="221"/>
      <c r="G47" s="221"/>
      <c r="H47" s="221"/>
      <c r="I47" s="221"/>
      <c r="J47" s="221"/>
      <c r="K47" s="221"/>
      <c r="L47" s="221"/>
      <c r="M47" s="221"/>
      <c r="N47" s="221"/>
    </row>
    <row r="48" spans="1:14" x14ac:dyDescent="0.35">
      <c r="A48" s="347"/>
      <c r="B48" s="344" t="s">
        <v>1026</v>
      </c>
      <c r="C48" s="220"/>
      <c r="D48" s="221"/>
      <c r="E48" s="221"/>
      <c r="F48" s="221"/>
      <c r="G48" s="221"/>
      <c r="H48" s="221"/>
      <c r="I48" s="221"/>
      <c r="J48" s="221"/>
      <c r="K48" s="221"/>
      <c r="L48" s="221"/>
      <c r="M48" s="221"/>
      <c r="N48" s="221"/>
    </row>
    <row r="49" spans="1:14" x14ac:dyDescent="0.35">
      <c r="A49" s="1096" t="s">
        <v>1027</v>
      </c>
      <c r="B49" s="1097"/>
      <c r="C49" s="221"/>
      <c r="D49" s="221"/>
      <c r="E49" s="221"/>
      <c r="F49" s="221"/>
      <c r="G49" s="221"/>
      <c r="H49" s="221"/>
      <c r="I49" s="221"/>
      <c r="J49" s="221"/>
      <c r="K49" s="221"/>
      <c r="L49" s="221"/>
      <c r="M49" s="221"/>
      <c r="N49" s="221"/>
    </row>
    <row r="50" spans="1:14" x14ac:dyDescent="0.35">
      <c r="A50" s="1092" t="s">
        <v>1028</v>
      </c>
      <c r="B50" s="1093"/>
      <c r="C50" s="221"/>
      <c r="D50" s="221"/>
      <c r="E50" s="221"/>
      <c r="F50" s="221"/>
      <c r="G50" s="348"/>
      <c r="H50" s="221"/>
      <c r="I50" s="348"/>
      <c r="J50" s="221"/>
      <c r="K50" s="221"/>
      <c r="L50" s="221"/>
      <c r="M50" s="221"/>
      <c r="N50" s="221"/>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CB7F-4EF2-46DB-A1F9-E5B7854EA901}">
  <sheetPr codeName="Sheet63">
    <pageSetUpPr autoPageBreaks="0" fitToPage="1"/>
  </sheetPr>
  <dimension ref="B2:J23"/>
  <sheetViews>
    <sheetView workbookViewId="0"/>
    <sheetView workbookViewId="1"/>
  </sheetViews>
  <sheetFormatPr defaultColWidth="9.1796875" defaultRowHeight="14.5" x14ac:dyDescent="0.35"/>
  <cols>
    <col min="1" max="1" width="9.1796875" style="1"/>
    <col min="2" max="2" width="6.54296875" style="1" customWidth="1"/>
    <col min="3" max="3" width="47" style="1" customWidth="1"/>
    <col min="4" max="4" width="31" style="1" customWidth="1"/>
    <col min="5" max="8" width="23.453125" style="1" customWidth="1"/>
    <col min="9" max="16384" width="9.1796875" style="1"/>
  </cols>
  <sheetData>
    <row r="2" spans="2:10" ht="21" x14ac:dyDescent="0.5">
      <c r="B2" s="351" t="s">
        <v>979</v>
      </c>
      <c r="C2" s="352"/>
      <c r="D2" s="352"/>
      <c r="E2" s="353"/>
      <c r="F2" s="353"/>
      <c r="G2" s="353"/>
      <c r="H2" s="353"/>
      <c r="I2" s="353"/>
    </row>
    <row r="4" spans="2:10" x14ac:dyDescent="0.35">
      <c r="B4" s="354"/>
      <c r="C4" s="354"/>
      <c r="D4" s="354"/>
      <c r="E4" s="354"/>
      <c r="F4" s="354"/>
    </row>
    <row r="5" spans="2:10" x14ac:dyDescent="0.35">
      <c r="B5" s="13"/>
      <c r="C5" s="13"/>
      <c r="D5" s="13"/>
      <c r="E5" s="355"/>
      <c r="F5" s="355"/>
      <c r="J5" s="13"/>
    </row>
    <row r="6" spans="2:10" ht="50" x14ac:dyDescent="0.35">
      <c r="B6" s="356"/>
      <c r="C6" s="357"/>
      <c r="D6" s="358" t="s">
        <v>1030</v>
      </c>
      <c r="E6" s="359" t="s">
        <v>1031</v>
      </c>
      <c r="F6" s="359" t="s">
        <v>1032</v>
      </c>
      <c r="G6" s="359" t="s">
        <v>1033</v>
      </c>
      <c r="H6" s="359" t="s">
        <v>1034</v>
      </c>
    </row>
    <row r="7" spans="2:10" x14ac:dyDescent="0.35">
      <c r="B7" s="356"/>
      <c r="C7" s="356"/>
      <c r="D7" s="360" t="s">
        <v>7</v>
      </c>
      <c r="E7" s="361" t="s">
        <v>8</v>
      </c>
      <c r="F7" s="361" t="s">
        <v>9</v>
      </c>
      <c r="G7" s="361" t="s">
        <v>46</v>
      </c>
      <c r="H7" s="361" t="s">
        <v>47</v>
      </c>
    </row>
    <row r="8" spans="2:10" x14ac:dyDescent="0.35">
      <c r="B8" s="362">
        <v>1</v>
      </c>
      <c r="C8" s="362" t="s">
        <v>1035</v>
      </c>
      <c r="D8" s="363"/>
      <c r="E8" s="363"/>
      <c r="F8" s="362"/>
      <c r="G8" s="362"/>
      <c r="H8" s="362"/>
    </row>
    <row r="9" spans="2:10" x14ac:dyDescent="0.35">
      <c r="B9" s="362">
        <v>1.1000000000000001</v>
      </c>
      <c r="C9" s="364" t="s">
        <v>1036</v>
      </c>
      <c r="D9" s="365"/>
      <c r="E9" s="362"/>
      <c r="F9" s="362"/>
      <c r="G9" s="362"/>
      <c r="H9" s="362"/>
    </row>
    <row r="10" spans="2:10" x14ac:dyDescent="0.35">
      <c r="B10" s="362">
        <v>1.2</v>
      </c>
      <c r="C10" s="364" t="s">
        <v>1037</v>
      </c>
      <c r="D10" s="365"/>
      <c r="E10" s="362"/>
      <c r="F10" s="362"/>
      <c r="G10" s="362"/>
      <c r="H10" s="362"/>
    </row>
    <row r="11" spans="2:10" x14ac:dyDescent="0.35">
      <c r="B11" s="362">
        <v>2</v>
      </c>
      <c r="C11" s="362" t="s">
        <v>599</v>
      </c>
      <c r="D11" s="362"/>
      <c r="E11" s="362"/>
      <c r="F11" s="362"/>
      <c r="G11" s="362"/>
      <c r="H11" s="362"/>
    </row>
    <row r="12" spans="2:10" x14ac:dyDescent="0.35">
      <c r="B12" s="362">
        <v>3</v>
      </c>
      <c r="C12" s="362" t="s">
        <v>605</v>
      </c>
      <c r="D12" s="362"/>
      <c r="E12" s="362"/>
      <c r="F12" s="362"/>
      <c r="G12" s="362"/>
      <c r="H12" s="362"/>
    </row>
    <row r="13" spans="2:10" ht="25" x14ac:dyDescent="0.35">
      <c r="B13" s="362">
        <v>3.1</v>
      </c>
      <c r="C13" s="364" t="s">
        <v>1038</v>
      </c>
      <c r="D13" s="365"/>
      <c r="E13" s="362"/>
      <c r="F13" s="362"/>
      <c r="G13" s="362"/>
      <c r="H13" s="362"/>
    </row>
    <row r="14" spans="2:10" x14ac:dyDescent="0.35">
      <c r="B14" s="362">
        <v>3.2</v>
      </c>
      <c r="C14" s="364" t="s">
        <v>1039</v>
      </c>
      <c r="D14" s="365"/>
      <c r="E14" s="362"/>
      <c r="F14" s="362"/>
      <c r="G14" s="362"/>
      <c r="H14" s="362"/>
    </row>
    <row r="15" spans="2:10" x14ac:dyDescent="0.35">
      <c r="B15" s="362">
        <v>4</v>
      </c>
      <c r="C15" s="362" t="s">
        <v>748</v>
      </c>
      <c r="D15" s="362"/>
      <c r="E15" s="362"/>
      <c r="F15" s="362"/>
      <c r="G15" s="362"/>
      <c r="H15" s="362"/>
    </row>
    <row r="16" spans="2:10" x14ac:dyDescent="0.35">
      <c r="B16" s="362">
        <v>4.0999999999999996</v>
      </c>
      <c r="C16" s="366" t="s">
        <v>1040</v>
      </c>
      <c r="D16" s="367"/>
      <c r="E16" s="362"/>
      <c r="F16" s="362"/>
      <c r="G16" s="362"/>
      <c r="H16" s="362"/>
    </row>
    <row r="17" spans="2:8" x14ac:dyDescent="0.35">
      <c r="B17" s="362">
        <v>4.2</v>
      </c>
      <c r="C17" s="366" t="s">
        <v>1041</v>
      </c>
      <c r="D17" s="367"/>
      <c r="E17" s="362"/>
      <c r="F17" s="362"/>
      <c r="G17" s="362"/>
      <c r="H17" s="362"/>
    </row>
    <row r="18" spans="2:8" x14ac:dyDescent="0.35">
      <c r="B18" s="362">
        <v>4.3</v>
      </c>
      <c r="C18" s="366" t="s">
        <v>1042</v>
      </c>
      <c r="D18" s="367"/>
      <c r="E18" s="362"/>
      <c r="F18" s="362"/>
      <c r="G18" s="362"/>
      <c r="H18" s="362"/>
    </row>
    <row r="19" spans="2:8" x14ac:dyDescent="0.35">
      <c r="B19" s="362">
        <v>4.4000000000000004</v>
      </c>
      <c r="C19" s="366" t="s">
        <v>1043</v>
      </c>
      <c r="D19" s="367"/>
      <c r="E19" s="362"/>
      <c r="F19" s="362"/>
      <c r="G19" s="362"/>
      <c r="H19" s="362"/>
    </row>
    <row r="20" spans="2:8" x14ac:dyDescent="0.35">
      <c r="B20" s="362">
        <v>4.5</v>
      </c>
      <c r="C20" s="366" t="s">
        <v>1044</v>
      </c>
      <c r="D20" s="367"/>
      <c r="E20" s="362"/>
      <c r="F20" s="362"/>
      <c r="G20" s="362"/>
      <c r="H20" s="362"/>
    </row>
    <row r="21" spans="2:8" x14ac:dyDescent="0.35">
      <c r="B21" s="362">
        <v>5</v>
      </c>
      <c r="C21" s="362" t="s">
        <v>259</v>
      </c>
      <c r="D21" s="362"/>
      <c r="E21" s="362"/>
      <c r="F21" s="362"/>
      <c r="G21" s="362"/>
      <c r="H21" s="362"/>
    </row>
    <row r="22" spans="2:8" x14ac:dyDescent="0.35">
      <c r="B22" s="362">
        <v>6</v>
      </c>
      <c r="C22" s="362" t="s">
        <v>1045</v>
      </c>
      <c r="D22" s="362"/>
      <c r="E22" s="362"/>
      <c r="F22" s="362"/>
      <c r="G22" s="362"/>
      <c r="H22" s="362"/>
    </row>
    <row r="23" spans="2:8" x14ac:dyDescent="0.35">
      <c r="B23" s="362">
        <v>7</v>
      </c>
      <c r="C23" s="368" t="s">
        <v>1046</v>
      </c>
      <c r="D23" s="368"/>
      <c r="E23" s="362"/>
      <c r="F23" s="362"/>
      <c r="G23" s="362"/>
      <c r="H23" s="362"/>
    </row>
  </sheetData>
  <pageMargins left="0.70866141732283472" right="0.70866141732283472" top="0.74803149606299213" bottom="0.74803149606299213" header="0.31496062992125984" footer="0.31496062992125984"/>
  <pageSetup paperSize="9" scale="70"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A2BB-E403-436A-8C82-D94F09EC75D1}">
  <sheetPr codeName="Sheet64">
    <pageSetUpPr autoPageBreaks="0" fitToPage="1"/>
  </sheetPr>
  <dimension ref="C2:K26"/>
  <sheetViews>
    <sheetView workbookViewId="0"/>
    <sheetView workbookViewId="1"/>
  </sheetViews>
  <sheetFormatPr defaultColWidth="9.1796875" defaultRowHeight="14.5" x14ac:dyDescent="0.35"/>
  <cols>
    <col min="1" max="2" width="9.1796875" style="1"/>
    <col min="3" max="3" width="8.453125" style="1" customWidth="1"/>
    <col min="4" max="4" width="51.54296875" style="1" customWidth="1"/>
    <col min="5" max="5" width="31.54296875" style="1" customWidth="1"/>
    <col min="6" max="6" width="30.453125" style="1" bestFit="1" customWidth="1"/>
    <col min="7" max="16384" width="9.1796875" style="1"/>
  </cols>
  <sheetData>
    <row r="2" spans="3:11" ht="21" x14ac:dyDescent="0.5">
      <c r="C2" s="369" t="s">
        <v>980</v>
      </c>
      <c r="D2" s="352"/>
      <c r="E2" s="352"/>
      <c r="F2" s="352"/>
      <c r="G2" s="321"/>
      <c r="H2" s="321"/>
      <c r="I2" s="321"/>
      <c r="J2" s="321"/>
      <c r="K2" s="321"/>
    </row>
    <row r="4" spans="3:11" x14ac:dyDescent="0.35">
      <c r="C4" s="354"/>
      <c r="D4" s="354"/>
      <c r="E4" s="354"/>
      <c r="F4" s="354"/>
    </row>
    <row r="5" spans="3:11" x14ac:dyDescent="0.35">
      <c r="C5" s="277"/>
      <c r="D5" s="277"/>
      <c r="E5" s="355"/>
      <c r="F5" s="355"/>
    </row>
    <row r="6" spans="3:11" ht="33" x14ac:dyDescent="0.35">
      <c r="C6" s="370"/>
      <c r="D6" s="370"/>
      <c r="E6" s="371" t="s">
        <v>1047</v>
      </c>
      <c r="F6" s="371" t="s">
        <v>1048</v>
      </c>
    </row>
    <row r="7" spans="3:11" ht="16.5" x14ac:dyDescent="0.35">
      <c r="C7" s="1100"/>
      <c r="D7" s="1100"/>
      <c r="E7" s="372" t="s">
        <v>7</v>
      </c>
      <c r="F7" s="372" t="s">
        <v>8</v>
      </c>
    </row>
    <row r="8" spans="3:11" ht="16.5" x14ac:dyDescent="0.35">
      <c r="C8" s="373">
        <v>1</v>
      </c>
      <c r="D8" s="374" t="s">
        <v>1049</v>
      </c>
      <c r="E8" s="375"/>
      <c r="F8" s="375"/>
    </row>
    <row r="9" spans="3:11" ht="16.5" x14ac:dyDescent="0.35">
      <c r="C9" s="373">
        <v>2</v>
      </c>
      <c r="D9" s="373" t="s">
        <v>1050</v>
      </c>
      <c r="E9" s="373"/>
      <c r="F9" s="373"/>
    </row>
    <row r="10" spans="3:11" ht="16.5" x14ac:dyDescent="0.35">
      <c r="C10" s="373">
        <v>3</v>
      </c>
      <c r="D10" s="373" t="s">
        <v>599</v>
      </c>
      <c r="E10" s="373"/>
      <c r="F10" s="373"/>
    </row>
    <row r="11" spans="3:11" ht="16.5" x14ac:dyDescent="0.35">
      <c r="C11" s="373">
        <v>4</v>
      </c>
      <c r="D11" s="373" t="s">
        <v>1051</v>
      </c>
      <c r="E11" s="373"/>
      <c r="F11" s="373"/>
    </row>
    <row r="12" spans="3:11" ht="16.5" x14ac:dyDescent="0.35">
      <c r="C12" s="376">
        <v>4.0999999999999996</v>
      </c>
      <c r="D12" s="377" t="s">
        <v>1052</v>
      </c>
      <c r="E12" s="373"/>
      <c r="F12" s="373"/>
    </row>
    <row r="13" spans="3:11" ht="16.5" x14ac:dyDescent="0.35">
      <c r="C13" s="376">
        <v>4.2</v>
      </c>
      <c r="D13" s="377" t="s">
        <v>1053</v>
      </c>
      <c r="E13" s="373"/>
      <c r="F13" s="373"/>
    </row>
    <row r="14" spans="3:11" ht="16.5" x14ac:dyDescent="0.35">
      <c r="C14" s="373">
        <v>5</v>
      </c>
      <c r="D14" s="374" t="s">
        <v>1054</v>
      </c>
      <c r="E14" s="375"/>
      <c r="F14" s="375"/>
    </row>
    <row r="15" spans="3:11" ht="16.5" x14ac:dyDescent="0.35">
      <c r="C15" s="373">
        <v>6</v>
      </c>
      <c r="D15" s="373" t="s">
        <v>1050</v>
      </c>
      <c r="E15" s="373"/>
      <c r="F15" s="373"/>
    </row>
    <row r="16" spans="3:11" ht="16.5" x14ac:dyDescent="0.35">
      <c r="C16" s="373">
        <v>7</v>
      </c>
      <c r="D16" s="373" t="s">
        <v>599</v>
      </c>
      <c r="E16" s="373"/>
      <c r="F16" s="373"/>
    </row>
    <row r="17" spans="3:6" ht="16.5" x14ac:dyDescent="0.35">
      <c r="C17" s="373">
        <v>8</v>
      </c>
      <c r="D17" s="373" t="s">
        <v>1051</v>
      </c>
      <c r="E17" s="373"/>
      <c r="F17" s="373" t="s">
        <v>1055</v>
      </c>
    </row>
    <row r="18" spans="3:6" ht="17.5" x14ac:dyDescent="0.35">
      <c r="C18" s="378">
        <v>8.1</v>
      </c>
      <c r="D18" s="377" t="s">
        <v>1052</v>
      </c>
      <c r="E18" s="373"/>
      <c r="F18" s="373"/>
    </row>
    <row r="19" spans="3:6" ht="17.5" x14ac:dyDescent="0.35">
      <c r="C19" s="379">
        <v>8.1999999999999993</v>
      </c>
      <c r="D19" s="376" t="s">
        <v>1053</v>
      </c>
      <c r="E19" s="373"/>
      <c r="F19" s="373"/>
    </row>
    <row r="20" spans="3:6" ht="17.5" x14ac:dyDescent="0.35">
      <c r="C20" s="378">
        <v>9</v>
      </c>
      <c r="D20" s="373" t="s">
        <v>748</v>
      </c>
      <c r="E20" s="373"/>
      <c r="F20" s="373"/>
    </row>
    <row r="21" spans="3:6" ht="33" x14ac:dyDescent="0.35">
      <c r="C21" s="378">
        <v>9.1</v>
      </c>
      <c r="D21" s="376" t="s">
        <v>1056</v>
      </c>
      <c r="E21" s="373"/>
      <c r="F21" s="373"/>
    </row>
    <row r="22" spans="3:6" ht="33" x14ac:dyDescent="0.35">
      <c r="C22" s="378">
        <v>9.1999999999999993</v>
      </c>
      <c r="D22" s="376" t="s">
        <v>1057</v>
      </c>
      <c r="E22" s="373"/>
      <c r="F22" s="373"/>
    </row>
    <row r="23" spans="3:6" ht="17.5" x14ac:dyDescent="0.35">
      <c r="C23" s="378">
        <v>9.3000000000000007</v>
      </c>
      <c r="D23" s="376" t="s">
        <v>1042</v>
      </c>
      <c r="E23" s="373"/>
      <c r="F23" s="373"/>
    </row>
    <row r="24" spans="3:6" ht="17.5" x14ac:dyDescent="0.35">
      <c r="C24" s="378">
        <v>9.4</v>
      </c>
      <c r="D24" s="376" t="s">
        <v>1058</v>
      </c>
      <c r="E24" s="373"/>
      <c r="F24" s="373"/>
    </row>
    <row r="25" spans="3:6" ht="17.5" x14ac:dyDescent="0.35">
      <c r="C25" s="378">
        <v>9.5</v>
      </c>
      <c r="D25" s="376" t="s">
        <v>1059</v>
      </c>
      <c r="E25" s="373"/>
      <c r="F25" s="373"/>
    </row>
    <row r="26" spans="3:6" s="13" customFormat="1" ht="39.75" customHeight="1" x14ac:dyDescent="0.35">
      <c r="C26" s="373">
        <v>10</v>
      </c>
      <c r="D26" s="374" t="s">
        <v>1060</v>
      </c>
      <c r="E26" s="375"/>
      <c r="F26" s="375"/>
    </row>
  </sheetData>
  <mergeCells count="1">
    <mergeCell ref="C7:D7"/>
  </mergeCell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5172-885C-4733-972F-DD530FDB847C}">
  <sheetPr codeName="Sheet65">
    <pageSetUpPr fitToPage="1"/>
  </sheetPr>
  <dimension ref="A1:P36"/>
  <sheetViews>
    <sheetView workbookViewId="0"/>
    <sheetView workbookViewId="1"/>
  </sheetViews>
  <sheetFormatPr defaultColWidth="9.1796875" defaultRowHeight="14.5" x14ac:dyDescent="0.35"/>
  <cols>
    <col min="1" max="1" width="5.453125" style="1" customWidth="1"/>
    <col min="2" max="2" width="40.453125" style="1" customWidth="1"/>
    <col min="3" max="3" width="26.54296875" style="1" customWidth="1"/>
    <col min="4" max="12" width="12.453125" style="1" customWidth="1"/>
    <col min="13" max="14" width="13.54296875" style="1" customWidth="1"/>
    <col min="15" max="16" width="35.54296875" style="1" customWidth="1"/>
    <col min="17" max="16384" width="9.1796875" style="1"/>
  </cols>
  <sheetData>
    <row r="1" spans="1:16" ht="20" x14ac:dyDescent="0.4">
      <c r="A1" s="369" t="s">
        <v>981</v>
      </c>
    </row>
    <row r="4" spans="1:16" x14ac:dyDescent="0.35">
      <c r="B4" s="380"/>
    </row>
    <row r="5" spans="1:16" ht="17.25" customHeight="1" x14ac:dyDescent="0.35">
      <c r="A5" s="1120" t="s">
        <v>995</v>
      </c>
      <c r="B5" s="1121"/>
      <c r="C5" s="1106" t="s">
        <v>1061</v>
      </c>
      <c r="D5" s="1101" t="s">
        <v>1062</v>
      </c>
      <c r="E5" s="1119"/>
      <c r="F5" s="1119"/>
      <c r="G5" s="1119"/>
      <c r="H5" s="1119"/>
      <c r="I5" s="1119"/>
      <c r="J5" s="1119"/>
      <c r="K5" s="1119"/>
      <c r="L5" s="1119"/>
      <c r="M5" s="1119"/>
      <c r="N5" s="1102"/>
      <c r="O5" s="1101" t="s">
        <v>1063</v>
      </c>
      <c r="P5" s="1102"/>
    </row>
    <row r="6" spans="1:16" ht="24.75" customHeight="1" x14ac:dyDescent="0.35">
      <c r="A6" s="1122"/>
      <c r="B6" s="1123"/>
      <c r="C6" s="1107"/>
      <c r="D6" s="1103" t="s">
        <v>1064</v>
      </c>
      <c r="E6" s="1104"/>
      <c r="F6" s="1104"/>
      <c r="G6" s="1104"/>
      <c r="H6" s="1104"/>
      <c r="I6" s="1104"/>
      <c r="J6" s="1104"/>
      <c r="K6" s="1104"/>
      <c r="L6" s="1105"/>
      <c r="M6" s="1103" t="s">
        <v>1065</v>
      </c>
      <c r="N6" s="1105"/>
      <c r="O6" s="1106" t="s">
        <v>1066</v>
      </c>
      <c r="P6" s="1109" t="s">
        <v>1067</v>
      </c>
    </row>
    <row r="7" spans="1:16" x14ac:dyDescent="0.35">
      <c r="A7" s="1122"/>
      <c r="B7" s="1123"/>
      <c r="C7" s="1107"/>
      <c r="D7" s="1106" t="s">
        <v>1068</v>
      </c>
      <c r="E7" s="1112" t="s">
        <v>1069</v>
      </c>
      <c r="F7" s="381"/>
      <c r="G7" s="381"/>
      <c r="H7" s="381"/>
      <c r="I7" s="1112" t="s">
        <v>1070</v>
      </c>
      <c r="J7" s="381"/>
      <c r="K7" s="381"/>
      <c r="L7" s="381"/>
      <c r="M7" s="1106" t="s">
        <v>1071</v>
      </c>
      <c r="N7" s="1106" t="s">
        <v>1072</v>
      </c>
      <c r="O7" s="1107"/>
      <c r="P7" s="1110"/>
    </row>
    <row r="8" spans="1:16" ht="78.75" customHeight="1" x14ac:dyDescent="0.35">
      <c r="A8" s="1122"/>
      <c r="B8" s="1123"/>
      <c r="C8" s="382"/>
      <c r="D8" s="1108"/>
      <c r="E8" s="1108"/>
      <c r="F8" s="383" t="s">
        <v>1073</v>
      </c>
      <c r="G8" s="383" t="s">
        <v>1074</v>
      </c>
      <c r="H8" s="383" t="s">
        <v>1075</v>
      </c>
      <c r="I8" s="1108"/>
      <c r="J8" s="383" t="s">
        <v>1076</v>
      </c>
      <c r="K8" s="383" t="s">
        <v>1077</v>
      </c>
      <c r="L8" s="383" t="s">
        <v>1078</v>
      </c>
      <c r="M8" s="1108"/>
      <c r="N8" s="1108"/>
      <c r="O8" s="1108"/>
      <c r="P8" s="1111"/>
    </row>
    <row r="9" spans="1:16" x14ac:dyDescent="0.35">
      <c r="A9" s="1124"/>
      <c r="B9" s="1125"/>
      <c r="C9" s="384" t="s">
        <v>7</v>
      </c>
      <c r="D9" s="384" t="s">
        <v>8</v>
      </c>
      <c r="E9" s="384" t="s">
        <v>9</v>
      </c>
      <c r="F9" s="384" t="s">
        <v>46</v>
      </c>
      <c r="G9" s="384" t="s">
        <v>47</v>
      </c>
      <c r="H9" s="384" t="s">
        <v>156</v>
      </c>
      <c r="I9" s="384" t="s">
        <v>157</v>
      </c>
      <c r="J9" s="384" t="s">
        <v>158</v>
      </c>
      <c r="K9" s="384" t="s">
        <v>159</v>
      </c>
      <c r="L9" s="384" t="s">
        <v>160</v>
      </c>
      <c r="M9" s="384" t="s">
        <v>161</v>
      </c>
      <c r="N9" s="384" t="s">
        <v>162</v>
      </c>
      <c r="O9" s="384" t="s">
        <v>163</v>
      </c>
      <c r="P9" s="384" t="s">
        <v>758</v>
      </c>
    </row>
    <row r="10" spans="1:16" x14ac:dyDescent="0.35">
      <c r="A10" s="28">
        <v>1</v>
      </c>
      <c r="B10" s="385" t="s">
        <v>1050</v>
      </c>
      <c r="C10" s="28"/>
      <c r="D10" s="386"/>
      <c r="E10" s="386"/>
      <c r="F10" s="386"/>
      <c r="G10" s="386"/>
      <c r="H10" s="386"/>
      <c r="I10" s="386"/>
      <c r="J10" s="386"/>
      <c r="K10" s="386"/>
      <c r="L10" s="386"/>
      <c r="M10" s="386"/>
      <c r="N10" s="387"/>
      <c r="O10" s="28"/>
      <c r="P10" s="28"/>
    </row>
    <row r="11" spans="1:16" x14ac:dyDescent="0.35">
      <c r="A11" s="28">
        <v>2</v>
      </c>
      <c r="B11" s="385" t="s">
        <v>599</v>
      </c>
      <c r="C11" s="28"/>
      <c r="D11" s="28"/>
      <c r="E11" s="28"/>
      <c r="F11" s="28"/>
      <c r="G11" s="28"/>
      <c r="H11" s="28"/>
      <c r="I11" s="28"/>
      <c r="J11" s="28"/>
      <c r="K11" s="28"/>
      <c r="L11" s="28"/>
      <c r="M11" s="28"/>
      <c r="N11" s="185"/>
      <c r="O11" s="28"/>
      <c r="P11" s="28"/>
    </row>
    <row r="12" spans="1:16" x14ac:dyDescent="0.35">
      <c r="A12" s="28">
        <v>3</v>
      </c>
      <c r="B12" s="385" t="s">
        <v>605</v>
      </c>
      <c r="C12" s="28"/>
      <c r="D12" s="28"/>
      <c r="E12" s="28"/>
      <c r="F12" s="28"/>
      <c r="G12" s="28"/>
      <c r="H12" s="28"/>
      <c r="I12" s="28"/>
      <c r="J12" s="28"/>
      <c r="K12" s="28"/>
      <c r="L12" s="28"/>
      <c r="M12" s="28"/>
      <c r="N12" s="185"/>
      <c r="O12" s="28"/>
      <c r="P12" s="28"/>
    </row>
    <row r="13" spans="1:16" x14ac:dyDescent="0.35">
      <c r="A13" s="388">
        <v>3.1</v>
      </c>
      <c r="B13" s="389" t="s">
        <v>1079</v>
      </c>
      <c r="C13" s="28"/>
      <c r="D13" s="28"/>
      <c r="E13" s="28"/>
      <c r="F13" s="28"/>
      <c r="G13" s="28"/>
      <c r="H13" s="28"/>
      <c r="I13" s="28"/>
      <c r="J13" s="28"/>
      <c r="K13" s="28"/>
      <c r="L13" s="28"/>
      <c r="M13" s="28"/>
      <c r="N13" s="185"/>
      <c r="O13" s="28"/>
      <c r="P13" s="28"/>
    </row>
    <row r="14" spans="1:16" x14ac:dyDescent="0.35">
      <c r="A14" s="388">
        <v>3.2</v>
      </c>
      <c r="B14" s="389" t="s">
        <v>1080</v>
      </c>
      <c r="C14" s="28"/>
      <c r="D14" s="28"/>
      <c r="E14" s="28"/>
      <c r="F14" s="28"/>
      <c r="G14" s="28"/>
      <c r="H14" s="28"/>
      <c r="I14" s="28"/>
      <c r="J14" s="28"/>
      <c r="K14" s="28"/>
      <c r="L14" s="28"/>
      <c r="M14" s="28"/>
      <c r="N14" s="185"/>
      <c r="O14" s="28"/>
      <c r="P14" s="28"/>
    </row>
    <row r="15" spans="1:16" x14ac:dyDescent="0.35">
      <c r="A15" s="388">
        <v>3.3</v>
      </c>
      <c r="B15" s="389" t="s">
        <v>1081</v>
      </c>
      <c r="C15" s="28"/>
      <c r="D15" s="28"/>
      <c r="E15" s="28"/>
      <c r="F15" s="28"/>
      <c r="G15" s="28"/>
      <c r="H15" s="28"/>
      <c r="I15" s="28"/>
      <c r="J15" s="28"/>
      <c r="K15" s="28"/>
      <c r="L15" s="28"/>
      <c r="M15" s="28"/>
      <c r="N15" s="185"/>
      <c r="O15" s="28"/>
      <c r="P15" s="28"/>
    </row>
    <row r="16" spans="1:16" x14ac:dyDescent="0.35">
      <c r="A16" s="28">
        <v>4</v>
      </c>
      <c r="B16" s="385" t="s">
        <v>748</v>
      </c>
      <c r="C16" s="28"/>
      <c r="D16" s="28"/>
      <c r="E16" s="28"/>
      <c r="F16" s="28"/>
      <c r="G16" s="28"/>
      <c r="H16" s="28"/>
      <c r="I16" s="28"/>
      <c r="J16" s="28"/>
      <c r="K16" s="28"/>
      <c r="L16" s="28"/>
      <c r="M16" s="28"/>
      <c r="N16" s="185"/>
      <c r="O16" s="28"/>
      <c r="P16" s="28"/>
    </row>
    <row r="17" spans="1:16" x14ac:dyDescent="0.35">
      <c r="A17" s="388">
        <v>4.0999999999999996</v>
      </c>
      <c r="B17" s="389" t="s">
        <v>1082</v>
      </c>
      <c r="C17" s="28"/>
      <c r="D17" s="28"/>
      <c r="E17" s="28"/>
      <c r="F17" s="28"/>
      <c r="G17" s="28"/>
      <c r="H17" s="28"/>
      <c r="I17" s="28"/>
      <c r="J17" s="28"/>
      <c r="K17" s="28"/>
      <c r="L17" s="28"/>
      <c r="M17" s="28"/>
      <c r="N17" s="185"/>
      <c r="O17" s="28"/>
      <c r="P17" s="28"/>
    </row>
    <row r="18" spans="1:16" x14ac:dyDescent="0.35">
      <c r="A18" s="388">
        <v>4.2</v>
      </c>
      <c r="B18" s="389" t="s">
        <v>1083</v>
      </c>
      <c r="C18" s="28"/>
      <c r="D18" s="28"/>
      <c r="E18" s="28"/>
      <c r="F18" s="28"/>
      <c r="G18" s="28"/>
      <c r="H18" s="28"/>
      <c r="I18" s="28"/>
      <c r="J18" s="28"/>
      <c r="K18" s="28"/>
      <c r="L18" s="28"/>
      <c r="M18" s="28"/>
      <c r="N18" s="185"/>
      <c r="O18" s="28"/>
      <c r="P18" s="28"/>
    </row>
    <row r="19" spans="1:16" x14ac:dyDescent="0.35">
      <c r="A19" s="388">
        <v>4.3</v>
      </c>
      <c r="B19" s="389" t="s">
        <v>1084</v>
      </c>
      <c r="C19" s="28"/>
      <c r="D19" s="28"/>
      <c r="E19" s="28"/>
      <c r="F19" s="28"/>
      <c r="G19" s="28"/>
      <c r="H19" s="28"/>
      <c r="I19" s="28"/>
      <c r="J19" s="28"/>
      <c r="K19" s="28"/>
      <c r="L19" s="28"/>
      <c r="M19" s="28"/>
      <c r="N19" s="185"/>
      <c r="O19" s="28"/>
      <c r="P19" s="28"/>
    </row>
    <row r="20" spans="1:16" x14ac:dyDescent="0.35">
      <c r="A20" s="388">
        <v>4.4000000000000004</v>
      </c>
      <c r="B20" s="389" t="s">
        <v>1085</v>
      </c>
      <c r="C20" s="28"/>
      <c r="D20" s="28"/>
      <c r="E20" s="28"/>
      <c r="F20" s="28"/>
      <c r="G20" s="28"/>
      <c r="H20" s="28"/>
      <c r="I20" s="28"/>
      <c r="J20" s="28"/>
      <c r="K20" s="28"/>
      <c r="L20" s="28"/>
      <c r="M20" s="28"/>
      <c r="N20" s="185"/>
      <c r="O20" s="28"/>
      <c r="P20" s="28"/>
    </row>
    <row r="21" spans="1:16" x14ac:dyDescent="0.35">
      <c r="A21" s="388">
        <v>4.5</v>
      </c>
      <c r="B21" s="389" t="s">
        <v>1086</v>
      </c>
      <c r="C21" s="28"/>
      <c r="D21" s="28"/>
      <c r="E21" s="28"/>
      <c r="F21" s="28"/>
      <c r="G21" s="28"/>
      <c r="H21" s="28"/>
      <c r="I21" s="28"/>
      <c r="J21" s="28"/>
      <c r="K21" s="28"/>
      <c r="L21" s="28"/>
      <c r="M21" s="28"/>
      <c r="N21" s="185"/>
      <c r="O21" s="28"/>
      <c r="P21" s="28"/>
    </row>
    <row r="22" spans="1:16" x14ac:dyDescent="0.35">
      <c r="A22" s="28">
        <v>5</v>
      </c>
      <c r="B22" s="385" t="s">
        <v>45</v>
      </c>
      <c r="C22" s="28"/>
      <c r="D22" s="28"/>
      <c r="E22" s="28"/>
      <c r="F22" s="28"/>
      <c r="G22" s="28"/>
      <c r="H22" s="28"/>
      <c r="I22" s="28"/>
      <c r="J22" s="28"/>
      <c r="K22" s="28"/>
      <c r="L22" s="28"/>
      <c r="M22" s="28"/>
      <c r="N22" s="185"/>
      <c r="O22" s="28"/>
      <c r="P22" s="28"/>
    </row>
    <row r="25" spans="1:16" ht="17.25" customHeight="1" x14ac:dyDescent="0.35">
      <c r="A25" s="1113" t="s">
        <v>1029</v>
      </c>
      <c r="B25" s="1114"/>
      <c r="C25" s="1106" t="s">
        <v>1061</v>
      </c>
      <c r="D25" s="1101" t="s">
        <v>1062</v>
      </c>
      <c r="E25" s="1119"/>
      <c r="F25" s="1119"/>
      <c r="G25" s="1119"/>
      <c r="H25" s="1119"/>
      <c r="I25" s="1119"/>
      <c r="J25" s="1119"/>
      <c r="K25" s="1119"/>
      <c r="L25" s="1119"/>
      <c r="M25" s="1119"/>
      <c r="N25" s="1102"/>
      <c r="O25" s="1101" t="s">
        <v>1063</v>
      </c>
      <c r="P25" s="1102"/>
    </row>
    <row r="26" spans="1:16" ht="21" customHeight="1" x14ac:dyDescent="0.35">
      <c r="A26" s="1115"/>
      <c r="B26" s="1116"/>
      <c r="C26" s="1107"/>
      <c r="D26" s="1103" t="s">
        <v>1064</v>
      </c>
      <c r="E26" s="1104"/>
      <c r="F26" s="1104"/>
      <c r="G26" s="1104"/>
      <c r="H26" s="1104"/>
      <c r="I26" s="1104"/>
      <c r="J26" s="1104"/>
      <c r="K26" s="1104"/>
      <c r="L26" s="1105"/>
      <c r="M26" s="1103" t="s">
        <v>1065</v>
      </c>
      <c r="N26" s="1105"/>
      <c r="O26" s="1106" t="s">
        <v>1066</v>
      </c>
      <c r="P26" s="1109" t="s">
        <v>1067</v>
      </c>
    </row>
    <row r="27" spans="1:16" x14ac:dyDescent="0.35">
      <c r="A27" s="1115"/>
      <c r="B27" s="1116"/>
      <c r="C27" s="1107"/>
      <c r="D27" s="1106" t="s">
        <v>1068</v>
      </c>
      <c r="E27" s="1112" t="s">
        <v>1069</v>
      </c>
      <c r="F27" s="381"/>
      <c r="G27" s="381"/>
      <c r="H27" s="381"/>
      <c r="I27" s="1112" t="s">
        <v>1070</v>
      </c>
      <c r="J27" s="381"/>
      <c r="K27" s="381"/>
      <c r="L27" s="381"/>
      <c r="M27" s="1106" t="s">
        <v>1071</v>
      </c>
      <c r="N27" s="1106" t="s">
        <v>1072</v>
      </c>
      <c r="O27" s="1107"/>
      <c r="P27" s="1110"/>
    </row>
    <row r="28" spans="1:16" ht="82.5" customHeight="1" x14ac:dyDescent="0.35">
      <c r="A28" s="1115"/>
      <c r="B28" s="1116"/>
      <c r="C28" s="382"/>
      <c r="D28" s="1108"/>
      <c r="E28" s="1108"/>
      <c r="F28" s="383" t="s">
        <v>1073</v>
      </c>
      <c r="G28" s="383" t="s">
        <v>1074</v>
      </c>
      <c r="H28" s="383" t="s">
        <v>1075</v>
      </c>
      <c r="I28" s="1108"/>
      <c r="J28" s="383" t="s">
        <v>1076</v>
      </c>
      <c r="K28" s="383" t="s">
        <v>1077</v>
      </c>
      <c r="L28" s="383" t="s">
        <v>1078</v>
      </c>
      <c r="M28" s="1108"/>
      <c r="N28" s="1108"/>
      <c r="O28" s="1108"/>
      <c r="P28" s="1111"/>
    </row>
    <row r="29" spans="1:16" x14ac:dyDescent="0.35">
      <c r="A29" s="1117"/>
      <c r="B29" s="1118"/>
      <c r="C29" s="390" t="s">
        <v>7</v>
      </c>
      <c r="D29" s="390" t="s">
        <v>8</v>
      </c>
      <c r="E29" s="390" t="s">
        <v>9</v>
      </c>
      <c r="F29" s="390" t="s">
        <v>46</v>
      </c>
      <c r="G29" s="390" t="s">
        <v>47</v>
      </c>
      <c r="H29" s="390" t="s">
        <v>156</v>
      </c>
      <c r="I29" s="390" t="s">
        <v>157</v>
      </c>
      <c r="J29" s="390" t="s">
        <v>158</v>
      </c>
      <c r="K29" s="390" t="s">
        <v>159</v>
      </c>
      <c r="L29" s="390" t="s">
        <v>160</v>
      </c>
      <c r="M29" s="390" t="s">
        <v>161</v>
      </c>
      <c r="N29" s="390" t="s">
        <v>162</v>
      </c>
      <c r="O29" s="390" t="s">
        <v>163</v>
      </c>
      <c r="P29" s="390" t="s">
        <v>758</v>
      </c>
    </row>
    <row r="30" spans="1:16" x14ac:dyDescent="0.35">
      <c r="A30" s="28">
        <v>1</v>
      </c>
      <c r="B30" s="385" t="s">
        <v>1050</v>
      </c>
      <c r="C30" s="28"/>
      <c r="D30" s="386"/>
      <c r="E30" s="386"/>
      <c r="F30" s="386"/>
      <c r="G30" s="386"/>
      <c r="H30" s="386"/>
      <c r="I30" s="386"/>
      <c r="J30" s="386"/>
      <c r="K30" s="386"/>
      <c r="L30" s="386"/>
      <c r="M30" s="386"/>
      <c r="N30" s="387"/>
      <c r="O30" s="28"/>
      <c r="P30" s="28"/>
    </row>
    <row r="31" spans="1:16" x14ac:dyDescent="0.35">
      <c r="A31" s="28">
        <v>2</v>
      </c>
      <c r="B31" s="385" t="s">
        <v>599</v>
      </c>
      <c r="C31" s="28"/>
      <c r="D31" s="28"/>
      <c r="E31" s="28"/>
      <c r="F31" s="28"/>
      <c r="G31" s="28"/>
      <c r="H31" s="28"/>
      <c r="I31" s="28"/>
      <c r="J31" s="28"/>
      <c r="K31" s="28"/>
      <c r="L31" s="28"/>
      <c r="M31" s="28"/>
      <c r="N31" s="185"/>
      <c r="O31" s="28"/>
      <c r="P31" s="28"/>
    </row>
    <row r="32" spans="1:16" x14ac:dyDescent="0.35">
      <c r="A32" s="28">
        <v>3</v>
      </c>
      <c r="B32" s="385" t="s">
        <v>605</v>
      </c>
      <c r="C32" s="28"/>
      <c r="D32" s="28"/>
      <c r="E32" s="28"/>
      <c r="F32" s="28"/>
      <c r="G32" s="28"/>
      <c r="H32" s="28"/>
      <c r="I32" s="28"/>
      <c r="J32" s="28"/>
      <c r="K32" s="28"/>
      <c r="L32" s="28"/>
      <c r="M32" s="28"/>
      <c r="N32" s="185"/>
      <c r="O32" s="28"/>
      <c r="P32" s="28"/>
    </row>
    <row r="33" spans="1:16" x14ac:dyDescent="0.35">
      <c r="A33" s="388">
        <v>3.1</v>
      </c>
      <c r="B33" s="389" t="s">
        <v>1079</v>
      </c>
      <c r="C33" s="28"/>
      <c r="D33" s="28"/>
      <c r="E33" s="28"/>
      <c r="F33" s="28"/>
      <c r="G33" s="28"/>
      <c r="H33" s="28"/>
      <c r="I33" s="28"/>
      <c r="J33" s="28"/>
      <c r="K33" s="28"/>
      <c r="L33" s="28"/>
      <c r="M33" s="28"/>
      <c r="N33" s="185"/>
      <c r="O33" s="28"/>
      <c r="P33" s="28"/>
    </row>
    <row r="34" spans="1:16" x14ac:dyDescent="0.35">
      <c r="A34" s="388">
        <v>3.2</v>
      </c>
      <c r="B34" s="389" t="s">
        <v>1080</v>
      </c>
      <c r="C34" s="28"/>
      <c r="D34" s="28"/>
      <c r="E34" s="28"/>
      <c r="F34" s="28"/>
      <c r="G34" s="28"/>
      <c r="H34" s="28"/>
      <c r="I34" s="28"/>
      <c r="J34" s="28"/>
      <c r="K34" s="28"/>
      <c r="L34" s="28"/>
      <c r="M34" s="28"/>
      <c r="N34" s="185"/>
      <c r="O34" s="28"/>
      <c r="P34" s="28"/>
    </row>
    <row r="35" spans="1:16" x14ac:dyDescent="0.35">
      <c r="A35" s="388">
        <v>3.3</v>
      </c>
      <c r="B35" s="389" t="s">
        <v>1081</v>
      </c>
      <c r="C35" s="28"/>
      <c r="D35" s="28"/>
      <c r="E35" s="28"/>
      <c r="F35" s="28"/>
      <c r="G35" s="28"/>
      <c r="H35" s="28"/>
      <c r="I35" s="28"/>
      <c r="J35" s="28"/>
      <c r="K35" s="28"/>
      <c r="L35" s="28"/>
      <c r="M35" s="28"/>
      <c r="N35" s="185"/>
      <c r="O35" s="28"/>
      <c r="P35" s="28"/>
    </row>
    <row r="36" spans="1:16" x14ac:dyDescent="0.35">
      <c r="A36" s="28">
        <v>4</v>
      </c>
      <c r="B36" s="385" t="s">
        <v>45</v>
      </c>
      <c r="C36" s="28"/>
      <c r="D36" s="28"/>
      <c r="E36" s="28"/>
      <c r="F36" s="28"/>
      <c r="G36" s="28"/>
      <c r="H36" s="28"/>
      <c r="I36" s="28"/>
      <c r="J36" s="28"/>
      <c r="K36" s="28"/>
      <c r="L36" s="28"/>
      <c r="M36" s="28"/>
      <c r="N36" s="185"/>
      <c r="O36" s="28"/>
      <c r="P36" s="28"/>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EDAE-7F13-4FBD-A449-BDA0A8538471}">
  <sheetPr codeName="Sheet66">
    <pageSetUpPr fitToPage="1"/>
  </sheetPr>
  <dimension ref="A1:C15"/>
  <sheetViews>
    <sheetView workbookViewId="0"/>
    <sheetView workbookViewId="1"/>
  </sheetViews>
  <sheetFormatPr defaultColWidth="9.1796875" defaultRowHeight="14.5" x14ac:dyDescent="0.35"/>
  <cols>
    <col min="1" max="1" width="3.54296875" style="1" customWidth="1"/>
    <col min="2" max="2" width="74.453125" style="1" customWidth="1"/>
    <col min="3" max="3" width="43.453125" style="1" customWidth="1"/>
    <col min="4" max="16384" width="9.1796875" style="1"/>
  </cols>
  <sheetData>
    <row r="1" spans="1:3" ht="20" x14ac:dyDescent="0.4">
      <c r="A1" s="339" t="s">
        <v>982</v>
      </c>
      <c r="B1" s="352"/>
      <c r="C1" s="352"/>
    </row>
    <row r="5" spans="1:3" x14ac:dyDescent="0.35">
      <c r="A5" s="391"/>
      <c r="B5" s="391"/>
      <c r="C5" s="76" t="s">
        <v>1087</v>
      </c>
    </row>
    <row r="6" spans="1:3" x14ac:dyDescent="0.35">
      <c r="B6" s="391"/>
      <c r="C6" s="42" t="s">
        <v>7</v>
      </c>
    </row>
    <row r="7" spans="1:3" x14ac:dyDescent="0.35">
      <c r="A7" s="76">
        <v>1</v>
      </c>
      <c r="B7" s="392" t="s">
        <v>1088</v>
      </c>
      <c r="C7" s="28"/>
    </row>
    <row r="8" spans="1:3" x14ac:dyDescent="0.35">
      <c r="A8" s="42">
        <v>2</v>
      </c>
      <c r="B8" s="136" t="s">
        <v>1089</v>
      </c>
      <c r="C8" s="28"/>
    </row>
    <row r="9" spans="1:3" x14ac:dyDescent="0.35">
      <c r="A9" s="42">
        <v>3</v>
      </c>
      <c r="B9" s="136" t="s">
        <v>1090</v>
      </c>
      <c r="C9" s="28"/>
    </row>
    <row r="10" spans="1:3" x14ac:dyDescent="0.35">
      <c r="A10" s="42">
        <v>4</v>
      </c>
      <c r="B10" s="136" t="s">
        <v>1091</v>
      </c>
      <c r="C10" s="28"/>
    </row>
    <row r="11" spans="1:3" x14ac:dyDescent="0.35">
      <c r="A11" s="42">
        <v>5</v>
      </c>
      <c r="B11" s="136" t="s">
        <v>1092</v>
      </c>
      <c r="C11" s="28"/>
    </row>
    <row r="12" spans="1:3" x14ac:dyDescent="0.35">
      <c r="A12" s="42">
        <v>6</v>
      </c>
      <c r="B12" s="136" t="s">
        <v>1093</v>
      </c>
      <c r="C12" s="28"/>
    </row>
    <row r="13" spans="1:3" x14ac:dyDescent="0.35">
      <c r="A13" s="42">
        <v>7</v>
      </c>
      <c r="B13" s="136" t="s">
        <v>1094</v>
      </c>
      <c r="C13" s="28"/>
    </row>
    <row r="14" spans="1:3" x14ac:dyDescent="0.35">
      <c r="A14" s="42">
        <v>8</v>
      </c>
      <c r="B14" s="136" t="s">
        <v>1095</v>
      </c>
      <c r="C14" s="28"/>
    </row>
    <row r="15" spans="1:3" x14ac:dyDescent="0.35">
      <c r="A15" s="76">
        <v>9</v>
      </c>
      <c r="B15" s="392" t="s">
        <v>1096</v>
      </c>
      <c r="C15" s="28"/>
    </row>
  </sheetData>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3DBD-313A-4F2C-B733-39C43AB1BF0E}">
  <sheetPr codeName="Sheet67">
    <pageSetUpPr fitToPage="1"/>
  </sheetPr>
  <dimension ref="A4:I50"/>
  <sheetViews>
    <sheetView workbookViewId="0"/>
    <sheetView workbookViewId="1"/>
  </sheetViews>
  <sheetFormatPr defaultColWidth="11.54296875" defaultRowHeight="14.5" x14ac:dyDescent="0.35"/>
  <cols>
    <col min="1" max="1" width="11.54296875" style="1"/>
    <col min="2" max="2" width="25.54296875" style="1" customWidth="1"/>
    <col min="3" max="3" width="31.453125" style="1" customWidth="1"/>
    <col min="4" max="4" width="20.54296875" style="1" customWidth="1"/>
    <col min="5" max="5" width="23.54296875" style="1" customWidth="1"/>
    <col min="6" max="6" width="26.453125" style="1" customWidth="1"/>
    <col min="7" max="7" width="32" style="1" customWidth="1"/>
    <col min="8" max="8" width="26.81640625" style="1" customWidth="1"/>
    <col min="9" max="9" width="16.54296875" style="1" customWidth="1"/>
    <col min="10" max="16384" width="11.54296875" style="1"/>
  </cols>
  <sheetData>
    <row r="4" spans="1:9" ht="18.75" customHeight="1" x14ac:dyDescent="0.45">
      <c r="B4" s="393" t="s">
        <v>983</v>
      </c>
      <c r="C4" s="78"/>
      <c r="D4" s="78"/>
      <c r="E4" s="78"/>
      <c r="F4" s="78"/>
      <c r="G4" s="78"/>
      <c r="H4" s="78"/>
    </row>
    <row r="5" spans="1:9" ht="18.5" x14ac:dyDescent="0.45">
      <c r="B5" s="394"/>
      <c r="C5" s="78"/>
      <c r="D5" s="78"/>
      <c r="E5" s="78"/>
      <c r="F5" s="78"/>
      <c r="G5" s="78"/>
      <c r="H5" s="78"/>
    </row>
    <row r="6" spans="1:9" ht="21" x14ac:dyDescent="0.5">
      <c r="B6" s="395" t="s">
        <v>995</v>
      </c>
      <c r="C6" s="396"/>
      <c r="D6" s="321"/>
      <c r="E6" s="321"/>
      <c r="F6" s="321"/>
      <c r="G6" s="321"/>
      <c r="H6" s="321"/>
    </row>
    <row r="7" spans="1:9" s="396" customFormat="1" ht="15" customHeight="1" x14ac:dyDescent="0.35">
      <c r="A7" s="1"/>
      <c r="B7" s="1131" t="s">
        <v>1097</v>
      </c>
      <c r="C7" s="1131" t="s">
        <v>996</v>
      </c>
      <c r="D7" s="1133" t="s">
        <v>1098</v>
      </c>
      <c r="E7" s="1134"/>
      <c r="F7" s="1131" t="s">
        <v>1099</v>
      </c>
      <c r="G7" s="1129" t="s">
        <v>1100</v>
      </c>
      <c r="H7" s="1131" t="s">
        <v>1101</v>
      </c>
      <c r="I7" s="1129" t="s">
        <v>1102</v>
      </c>
    </row>
    <row r="8" spans="1:9" s="396" customFormat="1" ht="39" x14ac:dyDescent="0.35">
      <c r="A8" s="1"/>
      <c r="B8" s="1132"/>
      <c r="C8" s="1132"/>
      <c r="D8" s="397"/>
      <c r="E8" s="398" t="s">
        <v>1103</v>
      </c>
      <c r="F8" s="1132"/>
      <c r="G8" s="1130" t="s">
        <v>1104</v>
      </c>
      <c r="H8" s="1132"/>
      <c r="I8" s="1130"/>
    </row>
    <row r="9" spans="1:9" x14ac:dyDescent="0.35">
      <c r="B9" s="16" t="s">
        <v>7</v>
      </c>
      <c r="C9" s="16" t="s">
        <v>8</v>
      </c>
      <c r="D9" s="40" t="s">
        <v>9</v>
      </c>
      <c r="E9" s="40" t="s">
        <v>46</v>
      </c>
      <c r="F9" s="40" t="s">
        <v>47</v>
      </c>
      <c r="G9" s="40" t="s">
        <v>156</v>
      </c>
      <c r="H9" s="40" t="s">
        <v>157</v>
      </c>
      <c r="I9" s="40" t="s">
        <v>158</v>
      </c>
    </row>
    <row r="10" spans="1:9" x14ac:dyDescent="0.35">
      <c r="B10" s="1126"/>
      <c r="C10" s="399" t="s">
        <v>1010</v>
      </c>
      <c r="D10" s="221"/>
      <c r="E10" s="28"/>
      <c r="F10" s="28"/>
      <c r="G10" s="28"/>
      <c r="H10" s="28"/>
      <c r="I10" s="28"/>
    </row>
    <row r="11" spans="1:9" x14ac:dyDescent="0.35">
      <c r="B11" s="1127"/>
      <c r="C11" s="400" t="s">
        <v>1011</v>
      </c>
      <c r="D11" s="221"/>
      <c r="E11" s="28"/>
      <c r="F11" s="28"/>
      <c r="G11" s="28"/>
      <c r="H11" s="28"/>
      <c r="I11" s="28"/>
    </row>
    <row r="12" spans="1:9" x14ac:dyDescent="0.35">
      <c r="B12" s="1127"/>
      <c r="C12" s="400" t="s">
        <v>1012</v>
      </c>
      <c r="D12" s="221"/>
      <c r="E12" s="28"/>
      <c r="F12" s="28"/>
      <c r="G12" s="28"/>
      <c r="H12" s="28"/>
      <c r="I12" s="28"/>
    </row>
    <row r="13" spans="1:9" x14ac:dyDescent="0.35">
      <c r="B13" s="1127"/>
      <c r="C13" s="399" t="s">
        <v>1013</v>
      </c>
      <c r="D13" s="221"/>
      <c r="E13" s="28"/>
      <c r="F13" s="28"/>
      <c r="G13" s="28"/>
      <c r="H13" s="28"/>
      <c r="I13" s="28"/>
    </row>
    <row r="14" spans="1:9" x14ac:dyDescent="0.35">
      <c r="B14" s="1127"/>
      <c r="C14" s="399" t="s">
        <v>1014</v>
      </c>
      <c r="D14" s="221"/>
      <c r="E14" s="28"/>
      <c r="F14" s="28"/>
      <c r="G14" s="28"/>
      <c r="H14" s="28"/>
      <c r="I14" s="28"/>
    </row>
    <row r="15" spans="1:9" x14ac:dyDescent="0.35">
      <c r="B15" s="1127"/>
      <c r="C15" s="399" t="s">
        <v>1015</v>
      </c>
      <c r="D15" s="28"/>
      <c r="E15" s="28"/>
      <c r="F15" s="28"/>
      <c r="G15" s="28"/>
      <c r="H15" s="28"/>
      <c r="I15" s="28"/>
    </row>
    <row r="16" spans="1:9" x14ac:dyDescent="0.35">
      <c r="B16" s="1127"/>
      <c r="C16" s="399" t="s">
        <v>1016</v>
      </c>
      <c r="D16" s="28"/>
      <c r="E16" s="28"/>
      <c r="F16" s="28"/>
      <c r="G16" s="28"/>
      <c r="H16" s="28"/>
      <c r="I16" s="28"/>
    </row>
    <row r="17" spans="1:9" x14ac:dyDescent="0.35">
      <c r="B17" s="1127"/>
      <c r="C17" s="400" t="s">
        <v>1017</v>
      </c>
      <c r="D17" s="28"/>
      <c r="E17" s="28"/>
      <c r="F17" s="28"/>
      <c r="G17" s="28"/>
      <c r="H17" s="28"/>
      <c r="I17" s="28"/>
    </row>
    <row r="18" spans="1:9" x14ac:dyDescent="0.35">
      <c r="B18" s="1127"/>
      <c r="C18" s="400" t="s">
        <v>1018</v>
      </c>
      <c r="D18" s="28"/>
      <c r="E18" s="28"/>
      <c r="F18" s="28"/>
      <c r="G18" s="28"/>
      <c r="H18" s="28"/>
      <c r="I18" s="28"/>
    </row>
    <row r="19" spans="1:9" x14ac:dyDescent="0.35">
      <c r="B19" s="1127"/>
      <c r="C19" s="399" t="s">
        <v>1019</v>
      </c>
      <c r="D19" s="28"/>
      <c r="E19" s="28"/>
      <c r="F19" s="28"/>
      <c r="G19" s="28"/>
      <c r="H19" s="28"/>
      <c r="I19" s="28"/>
    </row>
    <row r="20" spans="1:9" x14ac:dyDescent="0.35">
      <c r="B20" s="1127"/>
      <c r="C20" s="400" t="s">
        <v>1020</v>
      </c>
      <c r="D20" s="28"/>
      <c r="E20" s="28"/>
      <c r="F20" s="28"/>
      <c r="G20" s="28"/>
      <c r="H20" s="28"/>
      <c r="I20" s="28"/>
    </row>
    <row r="21" spans="1:9" x14ac:dyDescent="0.35">
      <c r="B21" s="1127"/>
      <c r="C21" s="400" t="s">
        <v>1021</v>
      </c>
      <c r="D21" s="28"/>
      <c r="E21" s="28"/>
      <c r="F21" s="28"/>
      <c r="G21" s="28"/>
      <c r="H21" s="28"/>
      <c r="I21" s="28"/>
    </row>
    <row r="22" spans="1:9" x14ac:dyDescent="0.35">
      <c r="B22" s="1127"/>
      <c r="C22" s="399" t="s">
        <v>1022</v>
      </c>
      <c r="D22" s="28"/>
      <c r="E22" s="28"/>
      <c r="F22" s="28"/>
      <c r="G22" s="28"/>
      <c r="H22" s="28"/>
      <c r="I22" s="28"/>
    </row>
    <row r="23" spans="1:9" x14ac:dyDescent="0.35">
      <c r="B23" s="1127"/>
      <c r="C23" s="400" t="s">
        <v>1023</v>
      </c>
      <c r="D23" s="28"/>
      <c r="E23" s="28"/>
      <c r="F23" s="28"/>
      <c r="G23" s="28"/>
      <c r="H23" s="28"/>
      <c r="I23" s="28"/>
    </row>
    <row r="24" spans="1:9" x14ac:dyDescent="0.35">
      <c r="B24" s="1127"/>
      <c r="C24" s="401" t="s">
        <v>1024</v>
      </c>
      <c r="D24" s="28"/>
      <c r="E24" s="28"/>
      <c r="F24" s="28"/>
      <c r="G24" s="28"/>
      <c r="H24" s="28"/>
      <c r="I24" s="28"/>
    </row>
    <row r="25" spans="1:9" x14ac:dyDescent="0.35">
      <c r="B25" s="1127"/>
      <c r="C25" s="400" t="s">
        <v>1025</v>
      </c>
      <c r="D25" s="28"/>
      <c r="E25" s="28"/>
      <c r="F25" s="28"/>
      <c r="G25" s="28"/>
      <c r="H25" s="28"/>
      <c r="I25" s="28"/>
    </row>
    <row r="26" spans="1:9" x14ac:dyDescent="0.35">
      <c r="B26" s="1128"/>
      <c r="C26" s="399" t="s">
        <v>1026</v>
      </c>
      <c r="D26" s="28"/>
      <c r="E26" s="28"/>
      <c r="F26" s="28"/>
      <c r="G26" s="28"/>
      <c r="H26" s="28"/>
      <c r="I26" s="28"/>
    </row>
    <row r="30" spans="1:9" x14ac:dyDescent="0.35">
      <c r="B30" s="395" t="s">
        <v>1029</v>
      </c>
    </row>
    <row r="31" spans="1:9" s="396" customFormat="1" ht="15" customHeight="1" x14ac:dyDescent="0.35">
      <c r="A31" s="1"/>
      <c r="B31" s="1131" t="s">
        <v>1097</v>
      </c>
      <c r="C31" s="1131" t="s">
        <v>996</v>
      </c>
      <c r="D31" s="1133" t="s">
        <v>1105</v>
      </c>
      <c r="E31" s="1134"/>
      <c r="F31" s="1131" t="s">
        <v>1099</v>
      </c>
      <c r="G31" s="1135" t="s">
        <v>1001</v>
      </c>
      <c r="H31" s="1129" t="s">
        <v>1101</v>
      </c>
      <c r="I31" s="1129" t="s">
        <v>1102</v>
      </c>
    </row>
    <row r="32" spans="1:9" s="396" customFormat="1" ht="39" x14ac:dyDescent="0.35">
      <c r="A32" s="1"/>
      <c r="B32" s="1132"/>
      <c r="C32" s="1132"/>
      <c r="D32" s="397"/>
      <c r="E32" s="398" t="s">
        <v>1103</v>
      </c>
      <c r="F32" s="1132"/>
      <c r="G32" s="1136"/>
      <c r="H32" s="1130"/>
      <c r="I32" s="1130"/>
    </row>
    <row r="33" spans="2:9" x14ac:dyDescent="0.35">
      <c r="B33" s="16" t="s">
        <v>7</v>
      </c>
      <c r="C33" s="16" t="s">
        <v>8</v>
      </c>
      <c r="D33" s="40" t="s">
        <v>9</v>
      </c>
      <c r="E33" s="40" t="s">
        <v>46</v>
      </c>
      <c r="F33" s="40" t="s">
        <v>47</v>
      </c>
      <c r="G33" s="402" t="s">
        <v>156</v>
      </c>
      <c r="H33" s="403" t="s">
        <v>157</v>
      </c>
      <c r="I33" s="403" t="s">
        <v>158</v>
      </c>
    </row>
    <row r="34" spans="2:9" x14ac:dyDescent="0.35">
      <c r="B34" s="1126"/>
      <c r="C34" s="399" t="s">
        <v>1010</v>
      </c>
      <c r="D34" s="221"/>
      <c r="E34" s="28"/>
      <c r="F34" s="28"/>
      <c r="G34" s="28"/>
      <c r="H34" s="28"/>
      <c r="I34" s="28"/>
    </row>
    <row r="35" spans="2:9" x14ac:dyDescent="0.35">
      <c r="B35" s="1127"/>
      <c r="C35" s="400" t="s">
        <v>1011</v>
      </c>
      <c r="D35" s="221"/>
      <c r="E35" s="28"/>
      <c r="F35" s="28"/>
      <c r="G35" s="28"/>
      <c r="H35" s="28"/>
      <c r="I35" s="28"/>
    </row>
    <row r="36" spans="2:9" x14ac:dyDescent="0.35">
      <c r="B36" s="1127"/>
      <c r="C36" s="400" t="s">
        <v>1012</v>
      </c>
      <c r="D36" s="221"/>
      <c r="E36" s="28"/>
      <c r="F36" s="28"/>
      <c r="G36" s="28"/>
      <c r="H36" s="28"/>
      <c r="I36" s="28"/>
    </row>
    <row r="37" spans="2:9" x14ac:dyDescent="0.35">
      <c r="B37" s="1127"/>
      <c r="C37" s="399" t="s">
        <v>1013</v>
      </c>
      <c r="D37" s="221"/>
      <c r="E37" s="28"/>
      <c r="F37" s="28"/>
      <c r="G37" s="28"/>
      <c r="H37" s="28"/>
      <c r="I37" s="28"/>
    </row>
    <row r="38" spans="2:9" x14ac:dyDescent="0.35">
      <c r="B38" s="1127"/>
      <c r="C38" s="399" t="s">
        <v>1014</v>
      </c>
      <c r="D38" s="221"/>
      <c r="E38" s="28"/>
      <c r="F38" s="28"/>
      <c r="G38" s="28"/>
      <c r="H38" s="28"/>
      <c r="I38" s="28"/>
    </row>
    <row r="39" spans="2:9" x14ac:dyDescent="0.35">
      <c r="B39" s="1127"/>
      <c r="C39" s="399" t="s">
        <v>1015</v>
      </c>
      <c r="D39" s="28"/>
      <c r="E39" s="28"/>
      <c r="F39" s="28"/>
      <c r="G39" s="28"/>
      <c r="H39" s="28"/>
      <c r="I39" s="28"/>
    </row>
    <row r="40" spans="2:9" x14ac:dyDescent="0.35">
      <c r="B40" s="1127"/>
      <c r="C40" s="399" t="s">
        <v>1016</v>
      </c>
      <c r="D40" s="28"/>
      <c r="E40" s="28"/>
      <c r="F40" s="28"/>
      <c r="G40" s="28"/>
      <c r="H40" s="28"/>
      <c r="I40" s="28"/>
    </row>
    <row r="41" spans="2:9" x14ac:dyDescent="0.35">
      <c r="B41" s="1127"/>
      <c r="C41" s="400" t="s">
        <v>1017</v>
      </c>
      <c r="D41" s="28"/>
      <c r="E41" s="28"/>
      <c r="F41" s="28"/>
      <c r="G41" s="28"/>
      <c r="H41" s="28"/>
      <c r="I41" s="28"/>
    </row>
    <row r="42" spans="2:9" x14ac:dyDescent="0.35">
      <c r="B42" s="1127"/>
      <c r="C42" s="400" t="s">
        <v>1018</v>
      </c>
      <c r="D42" s="28"/>
      <c r="E42" s="28"/>
      <c r="F42" s="28"/>
      <c r="G42" s="28"/>
      <c r="H42" s="28"/>
      <c r="I42" s="28"/>
    </row>
    <row r="43" spans="2:9" x14ac:dyDescent="0.35">
      <c r="B43" s="1127"/>
      <c r="C43" s="399" t="s">
        <v>1019</v>
      </c>
      <c r="D43" s="28"/>
      <c r="E43" s="28"/>
      <c r="F43" s="28"/>
      <c r="G43" s="28"/>
      <c r="H43" s="28"/>
      <c r="I43" s="28"/>
    </row>
    <row r="44" spans="2:9" x14ac:dyDescent="0.35">
      <c r="B44" s="1127"/>
      <c r="C44" s="400" t="s">
        <v>1020</v>
      </c>
      <c r="D44" s="28"/>
      <c r="E44" s="28"/>
      <c r="F44" s="28"/>
      <c r="G44" s="28"/>
      <c r="H44" s="28"/>
      <c r="I44" s="28"/>
    </row>
    <row r="45" spans="2:9" x14ac:dyDescent="0.35">
      <c r="B45" s="1127"/>
      <c r="C45" s="400" t="s">
        <v>1021</v>
      </c>
      <c r="D45" s="28"/>
      <c r="E45" s="28"/>
      <c r="F45" s="28"/>
      <c r="G45" s="28"/>
      <c r="H45" s="28"/>
      <c r="I45" s="28"/>
    </row>
    <row r="46" spans="2:9" x14ac:dyDescent="0.35">
      <c r="B46" s="1127"/>
      <c r="C46" s="399" t="s">
        <v>1022</v>
      </c>
      <c r="D46" s="28"/>
      <c r="E46" s="28"/>
      <c r="F46" s="28"/>
      <c r="G46" s="28"/>
      <c r="H46" s="28"/>
      <c r="I46" s="28"/>
    </row>
    <row r="47" spans="2:9" x14ac:dyDescent="0.35">
      <c r="B47" s="1127"/>
      <c r="C47" s="400" t="s">
        <v>1023</v>
      </c>
      <c r="D47" s="28"/>
      <c r="E47" s="28"/>
      <c r="F47" s="28"/>
      <c r="G47" s="28"/>
      <c r="H47" s="28"/>
      <c r="I47" s="28"/>
    </row>
    <row r="48" spans="2:9" x14ac:dyDescent="0.35">
      <c r="B48" s="1127"/>
      <c r="C48" s="401" t="s">
        <v>1024</v>
      </c>
      <c r="D48" s="28"/>
      <c r="E48" s="28"/>
      <c r="F48" s="28"/>
      <c r="G48" s="28"/>
      <c r="H48" s="28"/>
      <c r="I48" s="28"/>
    </row>
    <row r="49" spans="2:9" x14ac:dyDescent="0.35">
      <c r="B49" s="1127"/>
      <c r="C49" s="400" t="s">
        <v>1025</v>
      </c>
      <c r="D49" s="28"/>
      <c r="E49" s="28"/>
      <c r="F49" s="28"/>
      <c r="G49" s="28"/>
      <c r="H49" s="28"/>
      <c r="I49" s="28"/>
    </row>
    <row r="50" spans="2:9" x14ac:dyDescent="0.35">
      <c r="B50" s="1128"/>
      <c r="C50" s="399" t="s">
        <v>1026</v>
      </c>
      <c r="D50" s="28"/>
      <c r="E50" s="28"/>
      <c r="F50" s="28"/>
      <c r="G50" s="28"/>
      <c r="H50" s="28"/>
      <c r="I50" s="28"/>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&amp;CEN
Annex XXI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F4EF-FE1B-4560-9D37-DF4A1E4377C8}">
  <sheetPr codeName="Sheet68">
    <pageSetUpPr fitToPage="1"/>
  </sheetPr>
  <dimension ref="A2:I29"/>
  <sheetViews>
    <sheetView workbookViewId="0"/>
    <sheetView workbookViewId="1"/>
  </sheetViews>
  <sheetFormatPr defaultColWidth="11.54296875" defaultRowHeight="14.5" x14ac:dyDescent="0.35"/>
  <cols>
    <col min="1" max="1" width="11.54296875" style="1"/>
    <col min="2" max="2" width="25.54296875" style="1" customWidth="1"/>
    <col min="3" max="3" width="31.453125" style="1" customWidth="1"/>
    <col min="4" max="4" width="21.453125" style="1" customWidth="1"/>
    <col min="5" max="5" width="20.453125" style="1" customWidth="1"/>
    <col min="6" max="6" width="26.453125" style="1" customWidth="1"/>
    <col min="7" max="7" width="32" style="1" customWidth="1"/>
    <col min="8" max="8" width="17.81640625" style="1" customWidth="1"/>
    <col min="9" max="9" width="18.54296875" style="1" customWidth="1"/>
    <col min="10" max="16384" width="11.54296875" style="1"/>
  </cols>
  <sheetData>
    <row r="2" spans="1:9" ht="18.5" x14ac:dyDescent="0.45">
      <c r="B2" s="339" t="s">
        <v>984</v>
      </c>
      <c r="C2" s="78"/>
      <c r="D2" s="78"/>
      <c r="E2" s="78"/>
      <c r="F2" s="78"/>
      <c r="G2" s="78"/>
    </row>
    <row r="3" spans="1:9" ht="21" x14ac:dyDescent="0.5">
      <c r="B3" s="395" t="s">
        <v>995</v>
      </c>
      <c r="C3" s="396"/>
      <c r="D3" s="321"/>
      <c r="E3" s="321"/>
      <c r="F3" s="321"/>
      <c r="G3" s="321"/>
    </row>
    <row r="4" spans="1:9" s="396" customFormat="1" ht="15" customHeight="1" x14ac:dyDescent="0.35">
      <c r="A4" s="1"/>
      <c r="B4" s="1131" t="s">
        <v>1097</v>
      </c>
      <c r="C4" s="1131" t="s">
        <v>996</v>
      </c>
      <c r="D4" s="1131" t="s">
        <v>1106</v>
      </c>
      <c r="E4" s="1133" t="s">
        <v>1098</v>
      </c>
      <c r="F4" s="1134"/>
      <c r="G4" s="1131" t="s">
        <v>1099</v>
      </c>
      <c r="H4" s="1131" t="s">
        <v>1101</v>
      </c>
      <c r="I4" s="1129" t="s">
        <v>1102</v>
      </c>
    </row>
    <row r="5" spans="1:9" s="396" customFormat="1" ht="53.25" customHeight="1" x14ac:dyDescent="0.35">
      <c r="A5" s="1"/>
      <c r="B5" s="1132"/>
      <c r="C5" s="1132"/>
      <c r="D5" s="1132"/>
      <c r="E5" s="397"/>
      <c r="F5" s="398" t="s">
        <v>1103</v>
      </c>
      <c r="G5" s="1132"/>
      <c r="H5" s="1132"/>
      <c r="I5" s="1130"/>
    </row>
    <row r="6" spans="1:9" x14ac:dyDescent="0.35">
      <c r="B6" s="16" t="s">
        <v>7</v>
      </c>
      <c r="C6" s="16" t="s">
        <v>8</v>
      </c>
      <c r="D6" s="16" t="s">
        <v>9</v>
      </c>
      <c r="E6" s="40" t="s">
        <v>46</v>
      </c>
      <c r="F6" s="40" t="s">
        <v>47</v>
      </c>
      <c r="G6" s="40" t="s">
        <v>156</v>
      </c>
      <c r="H6" s="40" t="s">
        <v>157</v>
      </c>
      <c r="I6" s="40" t="s">
        <v>158</v>
      </c>
    </row>
    <row r="7" spans="1:9" x14ac:dyDescent="0.35">
      <c r="B7" s="1126"/>
      <c r="C7" s="399"/>
      <c r="D7" s="399"/>
      <c r="E7" s="221"/>
      <c r="F7" s="28"/>
      <c r="G7" s="28"/>
      <c r="H7" s="28"/>
      <c r="I7" s="28"/>
    </row>
    <row r="8" spans="1:9" x14ac:dyDescent="0.35">
      <c r="B8" s="1127"/>
      <c r="C8" s="400"/>
      <c r="D8" s="400"/>
      <c r="E8" s="221"/>
      <c r="F8" s="28"/>
      <c r="G8" s="28"/>
      <c r="H8" s="28"/>
      <c r="I8" s="28"/>
    </row>
    <row r="9" spans="1:9" x14ac:dyDescent="0.35">
      <c r="B9" s="1127"/>
      <c r="C9" s="400"/>
      <c r="D9" s="400"/>
      <c r="E9" s="221"/>
      <c r="F9" s="28"/>
      <c r="G9" s="28"/>
      <c r="H9" s="28"/>
      <c r="I9" s="28"/>
    </row>
    <row r="10" spans="1:9" x14ac:dyDescent="0.35">
      <c r="B10" s="1127"/>
      <c r="C10" s="399"/>
      <c r="D10" s="399"/>
      <c r="E10" s="221"/>
      <c r="F10" s="28"/>
      <c r="G10" s="28"/>
      <c r="H10" s="28"/>
      <c r="I10" s="28"/>
    </row>
    <row r="11" spans="1:9" x14ac:dyDescent="0.35">
      <c r="B11" s="1127"/>
      <c r="C11" s="399"/>
      <c r="D11" s="399"/>
      <c r="E11" s="221"/>
      <c r="F11" s="28"/>
      <c r="G11" s="28"/>
      <c r="H11" s="28"/>
      <c r="I11" s="28"/>
    </row>
    <row r="12" spans="1:9" x14ac:dyDescent="0.35">
      <c r="B12" s="1127"/>
      <c r="C12" s="399"/>
      <c r="D12" s="399"/>
      <c r="E12" s="28"/>
      <c r="F12" s="28"/>
      <c r="G12" s="28"/>
      <c r="H12" s="28"/>
      <c r="I12" s="28"/>
    </row>
    <row r="13" spans="1:9" x14ac:dyDescent="0.35">
      <c r="B13" s="1127"/>
      <c r="C13" s="399"/>
      <c r="D13" s="399"/>
      <c r="E13" s="28"/>
      <c r="F13" s="28"/>
      <c r="G13" s="28"/>
      <c r="H13" s="28"/>
      <c r="I13" s="28"/>
    </row>
    <row r="14" spans="1:9" x14ac:dyDescent="0.35">
      <c r="B14" s="1128"/>
      <c r="C14" s="400"/>
      <c r="D14" s="400"/>
      <c r="E14" s="28"/>
      <c r="F14" s="28"/>
      <c r="G14" s="28"/>
      <c r="H14" s="28"/>
      <c r="I14" s="28"/>
    </row>
    <row r="18" spans="1:9" x14ac:dyDescent="0.35">
      <c r="B18" s="395" t="s">
        <v>1029</v>
      </c>
    </row>
    <row r="19" spans="1:9" s="396" customFormat="1" ht="15" customHeight="1" x14ac:dyDescent="0.35">
      <c r="A19" s="1"/>
      <c r="B19" s="1131" t="s">
        <v>1097</v>
      </c>
      <c r="C19" s="1131" t="s">
        <v>996</v>
      </c>
      <c r="D19" s="1131" t="s">
        <v>1106</v>
      </c>
      <c r="E19" s="1133" t="s">
        <v>1105</v>
      </c>
      <c r="F19" s="1134"/>
      <c r="G19" s="1131" t="s">
        <v>1099</v>
      </c>
      <c r="H19" s="1131" t="s">
        <v>1101</v>
      </c>
      <c r="I19" s="1129" t="s">
        <v>1102</v>
      </c>
    </row>
    <row r="20" spans="1:9" s="396" customFormat="1" ht="57" customHeight="1" x14ac:dyDescent="0.35">
      <c r="A20" s="1"/>
      <c r="B20" s="1132"/>
      <c r="C20" s="1132"/>
      <c r="D20" s="1132"/>
      <c r="E20" s="397"/>
      <c r="F20" s="398" t="s">
        <v>1103</v>
      </c>
      <c r="G20" s="1132"/>
      <c r="H20" s="1132"/>
      <c r="I20" s="1130"/>
    </row>
    <row r="21" spans="1:9" x14ac:dyDescent="0.35">
      <c r="B21" s="16" t="s">
        <v>7</v>
      </c>
      <c r="C21" s="16" t="s">
        <v>8</v>
      </c>
      <c r="D21" s="16" t="s">
        <v>9</v>
      </c>
      <c r="E21" s="40" t="s">
        <v>46</v>
      </c>
      <c r="F21" s="40" t="s">
        <v>47</v>
      </c>
      <c r="G21" s="40" t="s">
        <v>156</v>
      </c>
      <c r="H21" s="40" t="s">
        <v>157</v>
      </c>
      <c r="I21" s="40" t="s">
        <v>158</v>
      </c>
    </row>
    <row r="22" spans="1:9" x14ac:dyDescent="0.35">
      <c r="B22" s="1126"/>
      <c r="C22" s="399"/>
      <c r="D22" s="399"/>
      <c r="E22" s="221"/>
      <c r="F22" s="28"/>
      <c r="G22" s="28"/>
      <c r="H22" s="28"/>
      <c r="I22" s="28"/>
    </row>
    <row r="23" spans="1:9" x14ac:dyDescent="0.35">
      <c r="B23" s="1127"/>
      <c r="C23" s="400"/>
      <c r="D23" s="400"/>
      <c r="E23" s="221"/>
      <c r="F23" s="28"/>
      <c r="G23" s="28"/>
      <c r="H23" s="28"/>
      <c r="I23" s="28"/>
    </row>
    <row r="24" spans="1:9" x14ac:dyDescent="0.35">
      <c r="B24" s="1127"/>
      <c r="C24" s="400"/>
      <c r="D24" s="400"/>
      <c r="E24" s="221"/>
      <c r="F24" s="28"/>
      <c r="G24" s="28"/>
      <c r="H24" s="28"/>
      <c r="I24" s="28"/>
    </row>
    <row r="25" spans="1:9" x14ac:dyDescent="0.35">
      <c r="B25" s="1127"/>
      <c r="C25" s="399"/>
      <c r="D25" s="399"/>
      <c r="E25" s="221"/>
      <c r="F25" s="28"/>
      <c r="G25" s="28"/>
      <c r="H25" s="28"/>
      <c r="I25" s="28"/>
    </row>
    <row r="26" spans="1:9" x14ac:dyDescent="0.35">
      <c r="B26" s="1127"/>
      <c r="C26" s="399"/>
      <c r="D26" s="399"/>
      <c r="E26" s="221"/>
      <c r="F26" s="28"/>
      <c r="G26" s="28"/>
      <c r="H26" s="28"/>
      <c r="I26" s="28"/>
    </row>
    <row r="27" spans="1:9" x14ac:dyDescent="0.35">
      <c r="B27" s="1127"/>
      <c r="C27" s="399"/>
      <c r="D27" s="399"/>
      <c r="E27" s="28"/>
      <c r="F27" s="28"/>
      <c r="G27" s="28"/>
      <c r="H27" s="28"/>
      <c r="I27" s="28"/>
    </row>
    <row r="28" spans="1:9" x14ac:dyDescent="0.35">
      <c r="B28" s="1127"/>
      <c r="C28" s="399"/>
      <c r="D28" s="399"/>
      <c r="E28" s="28"/>
      <c r="F28" s="28"/>
      <c r="G28" s="28"/>
      <c r="H28" s="28"/>
      <c r="I28" s="28"/>
    </row>
    <row r="29" spans="1:9" x14ac:dyDescent="0.35">
      <c r="B29" s="1128"/>
      <c r="C29" s="400"/>
      <c r="D29" s="400"/>
      <c r="E29" s="28"/>
      <c r="F29" s="28"/>
      <c r="G29" s="28"/>
      <c r="H29" s="28"/>
      <c r="I29" s="28"/>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&amp;CEN
Annex XXI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9B04-371B-438C-A5B6-C4A30C1E920B}">
  <sheetPr codeName="Sheet70">
    <pageSetUpPr fitToPage="1"/>
  </sheetPr>
  <dimension ref="A1:H78"/>
  <sheetViews>
    <sheetView workbookViewId="0"/>
    <sheetView workbookViewId="1"/>
  </sheetViews>
  <sheetFormatPr defaultColWidth="9.1796875" defaultRowHeight="14.5" x14ac:dyDescent="0.35"/>
  <cols>
    <col min="1" max="1" width="14.7265625" style="1" customWidth="1"/>
    <col min="2" max="2" width="16.54296875" style="1" customWidth="1"/>
    <col min="3" max="3" width="16.81640625" style="1" customWidth="1"/>
    <col min="4" max="4" width="17.7265625" style="1" customWidth="1"/>
    <col min="5" max="5" width="16.1796875" style="1" customWidth="1"/>
    <col min="6" max="6" width="23.7265625" style="1" customWidth="1"/>
    <col min="7" max="7" width="17.1796875" style="1" customWidth="1"/>
    <col min="8" max="8" width="18.26953125" style="1" customWidth="1"/>
    <col min="9" max="16384" width="9.1796875" style="1"/>
  </cols>
  <sheetData>
    <row r="1" spans="1:8" ht="21" x14ac:dyDescent="0.5">
      <c r="A1" s="339" t="s">
        <v>1107</v>
      </c>
      <c r="B1" s="352"/>
      <c r="C1" s="352"/>
      <c r="D1" s="352"/>
      <c r="E1" s="352"/>
      <c r="F1" s="352"/>
      <c r="G1" s="321"/>
      <c r="H1" s="321"/>
    </row>
    <row r="3" spans="1:8" x14ac:dyDescent="0.35">
      <c r="A3" s="13" t="s">
        <v>1108</v>
      </c>
    </row>
    <row r="4" spans="1:8" x14ac:dyDescent="0.35">
      <c r="A4" s="1137" t="s">
        <v>1109</v>
      </c>
      <c r="B4" s="1137"/>
      <c r="C4" s="1137"/>
      <c r="D4" s="1137"/>
      <c r="E4" s="1137"/>
      <c r="F4" s="1137"/>
      <c r="G4" s="1137"/>
      <c r="H4" s="1137"/>
    </row>
    <row r="5" spans="1:8" ht="29" x14ac:dyDescent="0.35">
      <c r="A5" s="1138" t="s">
        <v>1110</v>
      </c>
      <c r="B5" s="1138" t="s">
        <v>1111</v>
      </c>
      <c r="C5" s="10" t="s">
        <v>1112</v>
      </c>
      <c r="D5" s="10" t="s">
        <v>1113</v>
      </c>
      <c r="E5" s="217" t="s">
        <v>755</v>
      </c>
      <c r="F5" s="217" t="s">
        <v>106</v>
      </c>
      <c r="G5" s="217" t="s">
        <v>1087</v>
      </c>
      <c r="H5" s="217" t="s">
        <v>1007</v>
      </c>
    </row>
    <row r="6" spans="1:8" x14ac:dyDescent="0.35">
      <c r="A6" s="1139"/>
      <c r="B6" s="1139"/>
      <c r="C6" s="16" t="s">
        <v>7</v>
      </c>
      <c r="D6" s="16" t="s">
        <v>8</v>
      </c>
      <c r="E6" s="16" t="s">
        <v>9</v>
      </c>
      <c r="F6" s="16" t="s">
        <v>46</v>
      </c>
      <c r="G6" s="16" t="s">
        <v>47</v>
      </c>
      <c r="H6" s="16" t="s">
        <v>156</v>
      </c>
    </row>
    <row r="7" spans="1:8" x14ac:dyDescent="0.35">
      <c r="A7" s="874" t="s">
        <v>1114</v>
      </c>
      <c r="B7" s="221" t="s">
        <v>1115</v>
      </c>
      <c r="C7" s="221"/>
      <c r="D7" s="221"/>
      <c r="E7" s="404">
        <v>0.5</v>
      </c>
      <c r="F7" s="221"/>
      <c r="G7" s="221"/>
      <c r="H7" s="221"/>
    </row>
    <row r="8" spans="1:8" ht="29" x14ac:dyDescent="0.35">
      <c r="A8" s="874"/>
      <c r="B8" s="221" t="s">
        <v>1116</v>
      </c>
      <c r="C8" s="221"/>
      <c r="D8" s="221"/>
      <c r="E8" s="404">
        <v>0.7</v>
      </c>
      <c r="F8" s="221"/>
      <c r="G8" s="221"/>
      <c r="H8" s="221"/>
    </row>
    <row r="9" spans="1:8" x14ac:dyDescent="0.35">
      <c r="A9" s="874" t="s">
        <v>1117</v>
      </c>
      <c r="B9" s="221" t="s">
        <v>1115</v>
      </c>
      <c r="C9" s="221"/>
      <c r="D9" s="221"/>
      <c r="E9" s="404">
        <v>0.7</v>
      </c>
      <c r="F9" s="221"/>
      <c r="G9" s="221"/>
      <c r="H9" s="221"/>
    </row>
    <row r="10" spans="1:8" ht="29" x14ac:dyDescent="0.35">
      <c r="A10" s="874"/>
      <c r="B10" s="221" t="s">
        <v>1116</v>
      </c>
      <c r="C10" s="221"/>
      <c r="D10" s="221"/>
      <c r="E10" s="404">
        <v>0.9</v>
      </c>
      <c r="F10" s="221"/>
      <c r="G10" s="221"/>
      <c r="H10" s="221"/>
    </row>
    <row r="11" spans="1:8" x14ac:dyDescent="0.35">
      <c r="A11" s="874" t="s">
        <v>1118</v>
      </c>
      <c r="B11" s="221" t="s">
        <v>1115</v>
      </c>
      <c r="C11" s="221"/>
      <c r="D11" s="221"/>
      <c r="E11" s="404">
        <v>1.1499999999999999</v>
      </c>
      <c r="F11" s="221"/>
      <c r="G11" s="221"/>
      <c r="H11" s="221"/>
    </row>
    <row r="12" spans="1:8" ht="29" x14ac:dyDescent="0.35">
      <c r="A12" s="874"/>
      <c r="B12" s="221" t="s">
        <v>1116</v>
      </c>
      <c r="C12" s="221"/>
      <c r="D12" s="221"/>
      <c r="E12" s="404">
        <v>1.1499999999999999</v>
      </c>
      <c r="F12" s="221"/>
      <c r="G12" s="221"/>
      <c r="H12" s="221"/>
    </row>
    <row r="13" spans="1:8" x14ac:dyDescent="0.35">
      <c r="A13" s="874" t="s">
        <v>1119</v>
      </c>
      <c r="B13" s="221" t="s">
        <v>1115</v>
      </c>
      <c r="C13" s="221"/>
      <c r="D13" s="221"/>
      <c r="E13" s="404">
        <v>2.5</v>
      </c>
      <c r="F13" s="221"/>
      <c r="G13" s="221"/>
      <c r="H13" s="221"/>
    </row>
    <row r="14" spans="1:8" ht="29" x14ac:dyDescent="0.35">
      <c r="A14" s="874"/>
      <c r="B14" s="221" t="s">
        <v>1116</v>
      </c>
      <c r="C14" s="221"/>
      <c r="D14" s="221"/>
      <c r="E14" s="404">
        <v>2.5</v>
      </c>
      <c r="F14" s="221"/>
      <c r="G14" s="221"/>
      <c r="H14" s="221"/>
    </row>
    <row r="15" spans="1:8" x14ac:dyDescent="0.35">
      <c r="A15" s="874" t="s">
        <v>1120</v>
      </c>
      <c r="B15" s="221" t="s">
        <v>1115</v>
      </c>
      <c r="C15" s="221"/>
      <c r="D15" s="221"/>
      <c r="E15" s="405" t="s">
        <v>1121</v>
      </c>
      <c r="F15" s="221"/>
      <c r="G15" s="221"/>
      <c r="H15" s="221"/>
    </row>
    <row r="16" spans="1:8" ht="29" x14ac:dyDescent="0.35">
      <c r="A16" s="874"/>
      <c r="B16" s="221" t="s">
        <v>1116</v>
      </c>
      <c r="C16" s="221"/>
      <c r="D16" s="221"/>
      <c r="E16" s="405" t="s">
        <v>1121</v>
      </c>
      <c r="F16" s="221"/>
      <c r="G16" s="221"/>
      <c r="H16" s="221"/>
    </row>
    <row r="17" spans="1:8" x14ac:dyDescent="0.35">
      <c r="A17" s="874" t="s">
        <v>45</v>
      </c>
      <c r="B17" s="221" t="s">
        <v>1115</v>
      </c>
      <c r="C17" s="221"/>
      <c r="D17" s="221"/>
      <c r="E17" s="221"/>
      <c r="F17" s="221"/>
      <c r="G17" s="221"/>
      <c r="H17" s="221"/>
    </row>
    <row r="18" spans="1:8" ht="29" x14ac:dyDescent="0.35">
      <c r="A18" s="874"/>
      <c r="B18" s="221" t="s">
        <v>1116</v>
      </c>
      <c r="C18" s="221"/>
      <c r="D18" s="221"/>
      <c r="E18" s="221"/>
      <c r="F18" s="221"/>
      <c r="G18" s="221"/>
      <c r="H18" s="221"/>
    </row>
    <row r="20" spans="1:8" x14ac:dyDescent="0.35">
      <c r="A20" s="13" t="s">
        <v>1122</v>
      </c>
    </row>
    <row r="21" spans="1:8" x14ac:dyDescent="0.35">
      <c r="A21" s="1137" t="s">
        <v>1123</v>
      </c>
      <c r="B21" s="1137"/>
      <c r="C21" s="1137"/>
      <c r="D21" s="1137"/>
      <c r="E21" s="1137"/>
      <c r="F21" s="1137"/>
      <c r="G21" s="1137"/>
      <c r="H21" s="1137"/>
    </row>
    <row r="22" spans="1:8" ht="29" x14ac:dyDescent="0.35">
      <c r="A22" s="1138" t="s">
        <v>1110</v>
      </c>
      <c r="B22" s="1138" t="s">
        <v>1111</v>
      </c>
      <c r="C22" s="10" t="s">
        <v>1112</v>
      </c>
      <c r="D22" s="10" t="s">
        <v>1113</v>
      </c>
      <c r="E22" s="217" t="s">
        <v>755</v>
      </c>
      <c r="F22" s="217" t="s">
        <v>106</v>
      </c>
      <c r="G22" s="217" t="s">
        <v>1087</v>
      </c>
      <c r="H22" s="217" t="s">
        <v>1007</v>
      </c>
    </row>
    <row r="23" spans="1:8" x14ac:dyDescent="0.35">
      <c r="A23" s="1139"/>
      <c r="B23" s="1139"/>
      <c r="C23" s="16" t="s">
        <v>7</v>
      </c>
      <c r="D23" s="16" t="s">
        <v>8</v>
      </c>
      <c r="E23" s="16" t="s">
        <v>9</v>
      </c>
      <c r="F23" s="16" t="s">
        <v>46</v>
      </c>
      <c r="G23" s="16" t="s">
        <v>47</v>
      </c>
      <c r="H23" s="16" t="s">
        <v>156</v>
      </c>
    </row>
    <row r="24" spans="1:8" x14ac:dyDescent="0.35">
      <c r="A24" s="874" t="s">
        <v>1114</v>
      </c>
      <c r="B24" s="221" t="s">
        <v>1115</v>
      </c>
      <c r="C24" s="221"/>
      <c r="D24" s="221"/>
      <c r="E24" s="404">
        <v>0.5</v>
      </c>
      <c r="F24" s="221"/>
      <c r="G24" s="221"/>
      <c r="H24" s="221"/>
    </row>
    <row r="25" spans="1:8" ht="29" x14ac:dyDescent="0.35">
      <c r="A25" s="874"/>
      <c r="B25" s="221" t="s">
        <v>1116</v>
      </c>
      <c r="C25" s="221"/>
      <c r="D25" s="221"/>
      <c r="E25" s="404">
        <v>0.7</v>
      </c>
      <c r="F25" s="221"/>
      <c r="G25" s="221"/>
      <c r="H25" s="221"/>
    </row>
    <row r="26" spans="1:8" x14ac:dyDescent="0.35">
      <c r="A26" s="874" t="s">
        <v>1117</v>
      </c>
      <c r="B26" s="221" t="s">
        <v>1115</v>
      </c>
      <c r="C26" s="221"/>
      <c r="D26" s="221"/>
      <c r="E26" s="404">
        <v>0.7</v>
      </c>
      <c r="F26" s="221"/>
      <c r="G26" s="221"/>
      <c r="H26" s="221"/>
    </row>
    <row r="27" spans="1:8" ht="29" x14ac:dyDescent="0.35">
      <c r="A27" s="874"/>
      <c r="B27" s="221" t="s">
        <v>1116</v>
      </c>
      <c r="C27" s="221"/>
      <c r="D27" s="221"/>
      <c r="E27" s="404">
        <v>0.9</v>
      </c>
      <c r="F27" s="221"/>
      <c r="G27" s="221"/>
      <c r="H27" s="221"/>
    </row>
    <row r="28" spans="1:8" x14ac:dyDescent="0.35">
      <c r="A28" s="874" t="s">
        <v>1118</v>
      </c>
      <c r="B28" s="221" t="s">
        <v>1115</v>
      </c>
      <c r="C28" s="221"/>
      <c r="D28" s="221"/>
      <c r="E28" s="404">
        <v>1.1499999999999999</v>
      </c>
      <c r="F28" s="221"/>
      <c r="G28" s="221"/>
      <c r="H28" s="221"/>
    </row>
    <row r="29" spans="1:8" ht="29" x14ac:dyDescent="0.35">
      <c r="A29" s="874"/>
      <c r="B29" s="221" t="s">
        <v>1116</v>
      </c>
      <c r="C29" s="221"/>
      <c r="D29" s="221"/>
      <c r="E29" s="404">
        <v>1.1499999999999999</v>
      </c>
      <c r="F29" s="221"/>
      <c r="G29" s="221"/>
      <c r="H29" s="221"/>
    </row>
    <row r="30" spans="1:8" x14ac:dyDescent="0.35">
      <c r="A30" s="874" t="s">
        <v>1119</v>
      </c>
      <c r="B30" s="221" t="s">
        <v>1115</v>
      </c>
      <c r="C30" s="221"/>
      <c r="D30" s="221"/>
      <c r="E30" s="404">
        <v>2.5</v>
      </c>
      <c r="F30" s="221"/>
      <c r="G30" s="221"/>
      <c r="H30" s="221"/>
    </row>
    <row r="31" spans="1:8" ht="29" x14ac:dyDescent="0.35">
      <c r="A31" s="874"/>
      <c r="B31" s="221" t="s">
        <v>1116</v>
      </c>
      <c r="C31" s="221"/>
      <c r="D31" s="221"/>
      <c r="E31" s="404">
        <v>2.5</v>
      </c>
      <c r="F31" s="221"/>
      <c r="G31" s="221"/>
      <c r="H31" s="221"/>
    </row>
    <row r="32" spans="1:8" x14ac:dyDescent="0.35">
      <c r="A32" s="874" t="s">
        <v>1120</v>
      </c>
      <c r="B32" s="221" t="s">
        <v>1115</v>
      </c>
      <c r="C32" s="221"/>
      <c r="D32" s="221"/>
      <c r="E32" s="405" t="s">
        <v>1121</v>
      </c>
      <c r="F32" s="221"/>
      <c r="G32" s="221"/>
      <c r="H32" s="221"/>
    </row>
    <row r="33" spans="1:8" ht="29" x14ac:dyDescent="0.35">
      <c r="A33" s="874"/>
      <c r="B33" s="221" t="s">
        <v>1116</v>
      </c>
      <c r="C33" s="221"/>
      <c r="D33" s="221"/>
      <c r="E33" s="405" t="s">
        <v>1121</v>
      </c>
      <c r="F33" s="221"/>
      <c r="G33" s="221"/>
      <c r="H33" s="221"/>
    </row>
    <row r="34" spans="1:8" x14ac:dyDescent="0.35">
      <c r="A34" s="874" t="s">
        <v>45</v>
      </c>
      <c r="B34" s="221" t="s">
        <v>1115</v>
      </c>
      <c r="C34" s="221"/>
      <c r="D34" s="221"/>
      <c r="E34" s="221"/>
      <c r="F34" s="221"/>
      <c r="G34" s="221"/>
      <c r="H34" s="221"/>
    </row>
    <row r="35" spans="1:8" ht="29" x14ac:dyDescent="0.35">
      <c r="A35" s="874"/>
      <c r="B35" s="221" t="s">
        <v>1116</v>
      </c>
      <c r="C35" s="221"/>
      <c r="D35" s="221"/>
      <c r="E35" s="221"/>
      <c r="F35" s="221"/>
      <c r="G35" s="221"/>
      <c r="H35" s="221"/>
    </row>
    <row r="37" spans="1:8" x14ac:dyDescent="0.35">
      <c r="A37" s="13" t="s">
        <v>1124</v>
      </c>
    </row>
    <row r="38" spans="1:8" x14ac:dyDescent="0.35">
      <c r="A38" s="1137" t="s">
        <v>1125</v>
      </c>
      <c r="B38" s="1137"/>
      <c r="C38" s="1137"/>
      <c r="D38" s="1137"/>
      <c r="E38" s="1137"/>
      <c r="F38" s="1137"/>
      <c r="G38" s="1137"/>
      <c r="H38" s="1137"/>
    </row>
    <row r="39" spans="1:8" ht="29" x14ac:dyDescent="0.35">
      <c r="A39" s="1140" t="s">
        <v>1110</v>
      </c>
      <c r="B39" s="1140" t="s">
        <v>1111</v>
      </c>
      <c r="C39" s="406" t="s">
        <v>1112</v>
      </c>
      <c r="D39" s="406" t="s">
        <v>1113</v>
      </c>
      <c r="E39" s="407" t="s">
        <v>755</v>
      </c>
      <c r="F39" s="407" t="s">
        <v>106</v>
      </c>
      <c r="G39" s="407" t="s">
        <v>1087</v>
      </c>
      <c r="H39" s="407" t="s">
        <v>1007</v>
      </c>
    </row>
    <row r="40" spans="1:8" x14ac:dyDescent="0.35">
      <c r="A40" s="1141"/>
      <c r="B40" s="1141"/>
      <c r="C40" s="405" t="s">
        <v>7</v>
      </c>
      <c r="D40" s="405" t="s">
        <v>8</v>
      </c>
      <c r="E40" s="405" t="s">
        <v>9</v>
      </c>
      <c r="F40" s="405" t="s">
        <v>46</v>
      </c>
      <c r="G40" s="405" t="s">
        <v>47</v>
      </c>
      <c r="H40" s="405" t="s">
        <v>156</v>
      </c>
    </row>
    <row r="41" spans="1:8" x14ac:dyDescent="0.35">
      <c r="A41" s="874" t="s">
        <v>1114</v>
      </c>
      <c r="B41" s="221" t="s">
        <v>1115</v>
      </c>
      <c r="C41" s="221"/>
      <c r="D41" s="221"/>
      <c r="E41" s="404">
        <v>0.5</v>
      </c>
      <c r="F41" s="221"/>
      <c r="G41" s="221"/>
      <c r="H41" s="221"/>
    </row>
    <row r="42" spans="1:8" ht="29" x14ac:dyDescent="0.35">
      <c r="A42" s="874"/>
      <c r="B42" s="221" t="s">
        <v>1116</v>
      </c>
      <c r="C42" s="221"/>
      <c r="D42" s="221"/>
      <c r="E42" s="404">
        <v>0.7</v>
      </c>
      <c r="F42" s="221"/>
      <c r="G42" s="221"/>
      <c r="H42" s="221"/>
    </row>
    <row r="43" spans="1:8" x14ac:dyDescent="0.35">
      <c r="A43" s="874" t="s">
        <v>1117</v>
      </c>
      <c r="B43" s="221" t="s">
        <v>1115</v>
      </c>
      <c r="C43" s="221"/>
      <c r="D43" s="221"/>
      <c r="E43" s="404">
        <v>0.7</v>
      </c>
      <c r="F43" s="221"/>
      <c r="G43" s="221"/>
      <c r="H43" s="221"/>
    </row>
    <row r="44" spans="1:8" ht="29" x14ac:dyDescent="0.35">
      <c r="A44" s="874"/>
      <c r="B44" s="221" t="s">
        <v>1116</v>
      </c>
      <c r="C44" s="221"/>
      <c r="D44" s="221"/>
      <c r="E44" s="404">
        <v>0.9</v>
      </c>
      <c r="F44" s="221"/>
      <c r="G44" s="221"/>
      <c r="H44" s="221"/>
    </row>
    <row r="45" spans="1:8" x14ac:dyDescent="0.35">
      <c r="A45" s="874" t="s">
        <v>1118</v>
      </c>
      <c r="B45" s="221" t="s">
        <v>1115</v>
      </c>
      <c r="C45" s="221"/>
      <c r="D45" s="221"/>
      <c r="E45" s="404">
        <v>1.1499999999999999</v>
      </c>
      <c r="F45" s="221"/>
      <c r="G45" s="221"/>
      <c r="H45" s="221"/>
    </row>
    <row r="46" spans="1:8" ht="29" x14ac:dyDescent="0.35">
      <c r="A46" s="874"/>
      <c r="B46" s="221" t="s">
        <v>1116</v>
      </c>
      <c r="C46" s="221"/>
      <c r="D46" s="221"/>
      <c r="E46" s="404">
        <v>1.1499999999999999</v>
      </c>
      <c r="F46" s="221"/>
      <c r="G46" s="221"/>
      <c r="H46" s="221"/>
    </row>
    <row r="47" spans="1:8" x14ac:dyDescent="0.35">
      <c r="A47" s="874" t="s">
        <v>1119</v>
      </c>
      <c r="B47" s="221" t="s">
        <v>1115</v>
      </c>
      <c r="C47" s="221"/>
      <c r="D47" s="221"/>
      <c r="E47" s="404">
        <v>2.5</v>
      </c>
      <c r="F47" s="221"/>
      <c r="G47" s="221"/>
      <c r="H47" s="221"/>
    </row>
    <row r="48" spans="1:8" ht="29" x14ac:dyDescent="0.35">
      <c r="A48" s="874"/>
      <c r="B48" s="221" t="s">
        <v>1116</v>
      </c>
      <c r="C48" s="221"/>
      <c r="D48" s="221"/>
      <c r="E48" s="404">
        <v>2.5</v>
      </c>
      <c r="F48" s="221"/>
      <c r="G48" s="221"/>
      <c r="H48" s="221"/>
    </row>
    <row r="49" spans="1:8" x14ac:dyDescent="0.35">
      <c r="A49" s="874" t="s">
        <v>1120</v>
      </c>
      <c r="B49" s="221" t="s">
        <v>1115</v>
      </c>
      <c r="C49" s="221"/>
      <c r="D49" s="221"/>
      <c r="E49" s="405" t="s">
        <v>1121</v>
      </c>
      <c r="F49" s="221"/>
      <c r="G49" s="221"/>
      <c r="H49" s="221"/>
    </row>
    <row r="50" spans="1:8" ht="29" x14ac:dyDescent="0.35">
      <c r="A50" s="874"/>
      <c r="B50" s="221" t="s">
        <v>1116</v>
      </c>
      <c r="C50" s="221"/>
      <c r="D50" s="221"/>
      <c r="E50" s="405" t="s">
        <v>1121</v>
      </c>
      <c r="F50" s="221"/>
      <c r="G50" s="221"/>
      <c r="H50" s="221"/>
    </row>
    <row r="51" spans="1:8" x14ac:dyDescent="0.35">
      <c r="A51" s="874" t="s">
        <v>45</v>
      </c>
      <c r="B51" s="221" t="s">
        <v>1115</v>
      </c>
      <c r="C51" s="221"/>
      <c r="D51" s="221"/>
      <c r="E51" s="221"/>
      <c r="F51" s="221"/>
      <c r="G51" s="221"/>
      <c r="H51" s="221"/>
    </row>
    <row r="52" spans="1:8" ht="29" x14ac:dyDescent="0.35">
      <c r="A52" s="874"/>
      <c r="B52" s="221" t="s">
        <v>1116</v>
      </c>
      <c r="C52" s="221"/>
      <c r="D52" s="221"/>
      <c r="E52" s="221"/>
      <c r="F52" s="221"/>
      <c r="G52" s="221"/>
      <c r="H52" s="221"/>
    </row>
    <row r="54" spans="1:8" x14ac:dyDescent="0.35">
      <c r="A54" s="13" t="s">
        <v>1126</v>
      </c>
    </row>
    <row r="55" spans="1:8" x14ac:dyDescent="0.35">
      <c r="A55" s="1137" t="s">
        <v>1127</v>
      </c>
      <c r="B55" s="1137"/>
      <c r="C55" s="1137"/>
      <c r="D55" s="1137"/>
      <c r="E55" s="1137"/>
      <c r="F55" s="1137"/>
      <c r="G55" s="1137"/>
      <c r="H55" s="1137"/>
    </row>
    <row r="56" spans="1:8" ht="29" x14ac:dyDescent="0.35">
      <c r="A56" s="1140" t="s">
        <v>1110</v>
      </c>
      <c r="B56" s="1140" t="s">
        <v>1111</v>
      </c>
      <c r="C56" s="406" t="s">
        <v>1112</v>
      </c>
      <c r="D56" s="406" t="s">
        <v>1113</v>
      </c>
      <c r="E56" s="407" t="s">
        <v>755</v>
      </c>
      <c r="F56" s="407" t="s">
        <v>106</v>
      </c>
      <c r="G56" s="407" t="s">
        <v>1087</v>
      </c>
      <c r="H56" s="407" t="s">
        <v>1007</v>
      </c>
    </row>
    <row r="57" spans="1:8" x14ac:dyDescent="0.35">
      <c r="A57" s="1141"/>
      <c r="B57" s="1141"/>
      <c r="C57" s="405" t="s">
        <v>7</v>
      </c>
      <c r="D57" s="405" t="s">
        <v>8</v>
      </c>
      <c r="E57" s="405" t="s">
        <v>9</v>
      </c>
      <c r="F57" s="405" t="s">
        <v>46</v>
      </c>
      <c r="G57" s="405" t="s">
        <v>47</v>
      </c>
      <c r="H57" s="405" t="s">
        <v>156</v>
      </c>
    </row>
    <row r="58" spans="1:8" x14ac:dyDescent="0.35">
      <c r="A58" s="874" t="s">
        <v>1114</v>
      </c>
      <c r="B58" s="221" t="s">
        <v>1115</v>
      </c>
      <c r="C58" s="221"/>
      <c r="D58" s="221"/>
      <c r="E58" s="404">
        <v>0.5</v>
      </c>
      <c r="F58" s="221"/>
      <c r="G58" s="221"/>
      <c r="H58" s="221"/>
    </row>
    <row r="59" spans="1:8" ht="29" x14ac:dyDescent="0.35">
      <c r="A59" s="874"/>
      <c r="B59" s="221" t="s">
        <v>1116</v>
      </c>
      <c r="C59" s="221"/>
      <c r="D59" s="221"/>
      <c r="E59" s="404">
        <v>0.7</v>
      </c>
      <c r="F59" s="221"/>
      <c r="G59" s="221"/>
      <c r="H59" s="221"/>
    </row>
    <row r="60" spans="1:8" x14ac:dyDescent="0.35">
      <c r="A60" s="874" t="s">
        <v>1117</v>
      </c>
      <c r="B60" s="221" t="s">
        <v>1115</v>
      </c>
      <c r="C60" s="221"/>
      <c r="D60" s="221"/>
      <c r="E60" s="404">
        <v>0.7</v>
      </c>
      <c r="F60" s="221"/>
      <c r="G60" s="221"/>
      <c r="H60" s="221"/>
    </row>
    <row r="61" spans="1:8" ht="29" x14ac:dyDescent="0.35">
      <c r="A61" s="874"/>
      <c r="B61" s="221" t="s">
        <v>1116</v>
      </c>
      <c r="C61" s="221"/>
      <c r="D61" s="221"/>
      <c r="E61" s="404">
        <v>0.9</v>
      </c>
      <c r="F61" s="221"/>
      <c r="G61" s="221"/>
      <c r="H61" s="221"/>
    </row>
    <row r="62" spans="1:8" x14ac:dyDescent="0.35">
      <c r="A62" s="874" t="s">
        <v>1118</v>
      </c>
      <c r="B62" s="221" t="s">
        <v>1115</v>
      </c>
      <c r="C62" s="221"/>
      <c r="D62" s="221"/>
      <c r="E62" s="404">
        <v>1.1499999999999999</v>
      </c>
      <c r="F62" s="221"/>
      <c r="G62" s="221"/>
      <c r="H62" s="221"/>
    </row>
    <row r="63" spans="1:8" ht="29" x14ac:dyDescent="0.35">
      <c r="A63" s="874"/>
      <c r="B63" s="221" t="s">
        <v>1116</v>
      </c>
      <c r="C63" s="221"/>
      <c r="D63" s="221"/>
      <c r="E63" s="404">
        <v>1.1499999999999999</v>
      </c>
      <c r="F63" s="221"/>
      <c r="G63" s="221"/>
      <c r="H63" s="221"/>
    </row>
    <row r="64" spans="1:8" x14ac:dyDescent="0.35">
      <c r="A64" s="874" t="s">
        <v>1119</v>
      </c>
      <c r="B64" s="221" t="s">
        <v>1115</v>
      </c>
      <c r="C64" s="221"/>
      <c r="D64" s="221"/>
      <c r="E64" s="404">
        <v>2.5</v>
      </c>
      <c r="F64" s="221"/>
      <c r="G64" s="221"/>
      <c r="H64" s="221"/>
    </row>
    <row r="65" spans="1:8" ht="29" x14ac:dyDescent="0.35">
      <c r="A65" s="874"/>
      <c r="B65" s="221" t="s">
        <v>1116</v>
      </c>
      <c r="C65" s="221"/>
      <c r="D65" s="221"/>
      <c r="E65" s="404">
        <v>2.5</v>
      </c>
      <c r="F65" s="221"/>
      <c r="G65" s="221"/>
      <c r="H65" s="221"/>
    </row>
    <row r="66" spans="1:8" x14ac:dyDescent="0.35">
      <c r="A66" s="874" t="s">
        <v>1120</v>
      </c>
      <c r="B66" s="221" t="s">
        <v>1115</v>
      </c>
      <c r="C66" s="221"/>
      <c r="D66" s="221"/>
      <c r="E66" s="405" t="s">
        <v>1121</v>
      </c>
      <c r="F66" s="221"/>
      <c r="G66" s="221"/>
      <c r="H66" s="221"/>
    </row>
    <row r="67" spans="1:8" ht="29" x14ac:dyDescent="0.35">
      <c r="A67" s="874"/>
      <c r="B67" s="221" t="s">
        <v>1116</v>
      </c>
      <c r="C67" s="221"/>
      <c r="D67" s="221"/>
      <c r="E67" s="405" t="s">
        <v>1121</v>
      </c>
      <c r="F67" s="221"/>
      <c r="G67" s="221"/>
      <c r="H67" s="221"/>
    </row>
    <row r="68" spans="1:8" x14ac:dyDescent="0.35">
      <c r="A68" s="874" t="s">
        <v>45</v>
      </c>
      <c r="B68" s="221" t="s">
        <v>1115</v>
      </c>
      <c r="C68" s="221"/>
      <c r="D68" s="221"/>
      <c r="E68" s="221"/>
      <c r="F68" s="221"/>
      <c r="G68" s="221"/>
      <c r="H68" s="221"/>
    </row>
    <row r="69" spans="1:8" ht="29" x14ac:dyDescent="0.35">
      <c r="A69" s="874"/>
      <c r="B69" s="221" t="s">
        <v>1116</v>
      </c>
      <c r="C69" s="221"/>
      <c r="D69" s="221"/>
      <c r="E69" s="221"/>
      <c r="F69" s="221"/>
      <c r="G69" s="221"/>
      <c r="H69" s="221"/>
    </row>
    <row r="71" spans="1:8" x14ac:dyDescent="0.35">
      <c r="A71" s="13" t="s">
        <v>1128</v>
      </c>
    </row>
    <row r="72" spans="1:8" x14ac:dyDescent="0.35">
      <c r="A72" s="946" t="s">
        <v>1129</v>
      </c>
      <c r="B72" s="946"/>
      <c r="C72" s="946"/>
      <c r="D72" s="946"/>
      <c r="E72" s="946"/>
      <c r="F72" s="946"/>
      <c r="G72" s="946"/>
    </row>
    <row r="73" spans="1:8" ht="29" x14ac:dyDescent="0.35">
      <c r="A73" s="1140" t="s">
        <v>1130</v>
      </c>
      <c r="B73" s="10" t="s">
        <v>1112</v>
      </c>
      <c r="C73" s="10" t="s">
        <v>1113</v>
      </c>
      <c r="D73" s="217" t="s">
        <v>755</v>
      </c>
      <c r="E73" s="217" t="s">
        <v>106</v>
      </c>
      <c r="F73" s="217" t="s">
        <v>1087</v>
      </c>
      <c r="G73" s="217" t="s">
        <v>1007</v>
      </c>
    </row>
    <row r="74" spans="1:8" x14ac:dyDescent="0.35">
      <c r="A74" s="1141"/>
      <c r="B74" s="405" t="s">
        <v>7</v>
      </c>
      <c r="C74" s="405" t="s">
        <v>8</v>
      </c>
      <c r="D74" s="405" t="s">
        <v>9</v>
      </c>
      <c r="E74" s="405" t="s">
        <v>46</v>
      </c>
      <c r="F74" s="405" t="s">
        <v>47</v>
      </c>
      <c r="G74" s="405" t="s">
        <v>156</v>
      </c>
    </row>
    <row r="75" spans="1:8" ht="29" x14ac:dyDescent="0.35">
      <c r="A75" s="221" t="s">
        <v>1131</v>
      </c>
      <c r="B75" s="221"/>
      <c r="C75" s="221"/>
      <c r="D75" s="404">
        <v>1.9</v>
      </c>
      <c r="E75" s="221"/>
      <c r="F75" s="221"/>
      <c r="G75" s="221"/>
    </row>
    <row r="76" spans="1:8" ht="43.5" x14ac:dyDescent="0.35">
      <c r="A76" s="221" t="s">
        <v>1132</v>
      </c>
      <c r="B76" s="221"/>
      <c r="C76" s="221"/>
      <c r="D76" s="404">
        <v>2.9</v>
      </c>
      <c r="E76" s="221"/>
      <c r="F76" s="221"/>
      <c r="G76" s="221"/>
    </row>
    <row r="77" spans="1:8" ht="29" x14ac:dyDescent="0.35">
      <c r="A77" s="221" t="s">
        <v>1133</v>
      </c>
      <c r="B77" s="221"/>
      <c r="C77" s="221"/>
      <c r="D77" s="404">
        <v>3.7</v>
      </c>
      <c r="E77" s="221"/>
      <c r="F77" s="221"/>
      <c r="G77" s="221"/>
    </row>
    <row r="78" spans="1:8" x14ac:dyDescent="0.35">
      <c r="A78" s="221" t="s">
        <v>45</v>
      </c>
      <c r="B78" s="221"/>
      <c r="C78" s="221"/>
      <c r="D78" s="221"/>
      <c r="E78" s="221"/>
      <c r="F78" s="221"/>
      <c r="G78" s="221"/>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4836-0A2A-4698-AAB4-F4D1DA1A2D0D}">
  <sheetPr codeName="Sheet72">
    <pageSetUpPr fitToPage="1"/>
  </sheetPr>
  <dimension ref="A1:C8"/>
  <sheetViews>
    <sheetView workbookViewId="0"/>
    <sheetView workbookViewId="1"/>
  </sheetViews>
  <sheetFormatPr defaultColWidth="11.54296875" defaultRowHeight="14.5" x14ac:dyDescent="0.35"/>
  <cols>
    <col min="1" max="1" width="11.54296875" style="1"/>
    <col min="2" max="2" width="93.26953125" style="1" customWidth="1"/>
    <col min="3" max="3" width="26.81640625" style="1" customWidth="1"/>
    <col min="4" max="16384" width="11.54296875" style="1"/>
  </cols>
  <sheetData>
    <row r="1" spans="1:3" ht="20" x14ac:dyDescent="0.35">
      <c r="A1" s="465" t="s">
        <v>1261</v>
      </c>
      <c r="C1" s="35"/>
    </row>
    <row r="2" spans="1:3" x14ac:dyDescent="0.35">
      <c r="C2" s="409" t="s">
        <v>1141</v>
      </c>
    </row>
    <row r="3" spans="1:3" ht="73.5" customHeight="1" x14ac:dyDescent="0.35">
      <c r="A3" s="466" t="s">
        <v>117</v>
      </c>
      <c r="B3" s="459" t="s">
        <v>1269</v>
      </c>
      <c r="C3" s="28"/>
    </row>
    <row r="4" spans="1:3" ht="74.25" customHeight="1" x14ac:dyDescent="0.35">
      <c r="A4" s="466" t="s">
        <v>118</v>
      </c>
      <c r="B4" s="467" t="s">
        <v>1270</v>
      </c>
      <c r="C4" s="28"/>
    </row>
    <row r="5" spans="1:3" ht="60.75" customHeight="1" x14ac:dyDescent="0.35">
      <c r="A5" s="466" t="s">
        <v>148</v>
      </c>
      <c r="B5" s="459" t="s">
        <v>1271</v>
      </c>
      <c r="C5" s="28"/>
    </row>
    <row r="6" spans="1:3" ht="68.25" customHeight="1" x14ac:dyDescent="0.35">
      <c r="A6" s="468" t="s">
        <v>133</v>
      </c>
      <c r="B6" s="459" t="s">
        <v>1272</v>
      </c>
      <c r="C6" s="28"/>
    </row>
    <row r="7" spans="1:3" ht="52.5" customHeight="1" x14ac:dyDescent="0.35">
      <c r="A7" s="468" t="s">
        <v>135</v>
      </c>
      <c r="B7" s="467" t="s">
        <v>1273</v>
      </c>
      <c r="C7" s="28"/>
    </row>
    <row r="8" spans="1:3" ht="16" x14ac:dyDescent="0.35">
      <c r="A8" s="469"/>
      <c r="B8" s="470"/>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0319-5606-4818-8691-9A88269E9B47}">
  <sheetPr codeName="Sheet73">
    <pageSetUpPr fitToPage="1"/>
  </sheetPr>
  <dimension ref="A1:K38"/>
  <sheetViews>
    <sheetView workbookViewId="0"/>
    <sheetView workbookViewId="1"/>
  </sheetViews>
  <sheetFormatPr defaultColWidth="9.1796875" defaultRowHeight="14.5" x14ac:dyDescent="0.35"/>
  <cols>
    <col min="1" max="1" width="9.1796875" style="64" customWidth="1"/>
    <col min="2" max="2" width="64.453125" style="1" customWidth="1"/>
    <col min="3" max="3" width="18.7265625" style="1" customWidth="1"/>
    <col min="4" max="4" width="14.54296875" style="1" customWidth="1"/>
    <col min="5" max="5" width="9.1796875" style="1"/>
    <col min="6" max="7" width="14.1796875" style="1" customWidth="1"/>
    <col min="8" max="10" width="16.7265625" style="1" customWidth="1"/>
    <col min="11" max="16384" width="9.1796875" style="1"/>
  </cols>
  <sheetData>
    <row r="1" spans="1:11" ht="20" x14ac:dyDescent="0.35">
      <c r="A1" s="465" t="s">
        <v>1262</v>
      </c>
      <c r="B1" s="64"/>
    </row>
    <row r="2" spans="1:11" ht="15.5" x14ac:dyDescent="0.35">
      <c r="A2" s="471" t="s">
        <v>252</v>
      </c>
    </row>
    <row r="3" spans="1:11" x14ac:dyDescent="0.35">
      <c r="A3" s="355"/>
      <c r="B3" s="277"/>
      <c r="C3" s="472"/>
      <c r="D3" s="472"/>
      <c r="E3" s="472"/>
      <c r="F3" s="472"/>
      <c r="G3" s="472"/>
      <c r="H3" s="472"/>
      <c r="I3" s="472"/>
      <c r="J3" s="472"/>
      <c r="K3" s="318"/>
    </row>
    <row r="4" spans="1:11" x14ac:dyDescent="0.35">
      <c r="A4" s="461"/>
      <c r="B4" s="71"/>
      <c r="C4" s="473" t="s">
        <v>7</v>
      </c>
      <c r="D4" s="473" t="s">
        <v>8</v>
      </c>
      <c r="E4" s="473" t="s">
        <v>9</v>
      </c>
      <c r="F4" s="473" t="s">
        <v>46</v>
      </c>
      <c r="G4" s="473" t="s">
        <v>47</v>
      </c>
      <c r="H4" s="473" t="s">
        <v>156</v>
      </c>
      <c r="I4" s="473" t="s">
        <v>157</v>
      </c>
      <c r="J4" s="473" t="s">
        <v>158</v>
      </c>
      <c r="K4" s="474"/>
    </row>
    <row r="5" spans="1:11" ht="66" customHeight="1" x14ac:dyDescent="0.35">
      <c r="A5" s="461"/>
      <c r="B5" s="71"/>
      <c r="C5" s="473" t="s">
        <v>1274</v>
      </c>
      <c r="D5" s="473" t="s">
        <v>1275</v>
      </c>
      <c r="E5" s="473" t="s">
        <v>1276</v>
      </c>
      <c r="F5" s="473" t="s">
        <v>1277</v>
      </c>
      <c r="G5" s="473" t="s">
        <v>1278</v>
      </c>
      <c r="H5" s="473" t="s">
        <v>1279</v>
      </c>
      <c r="I5" s="473" t="s">
        <v>106</v>
      </c>
      <c r="J5" s="473" t="s">
        <v>1280</v>
      </c>
      <c r="K5" s="474"/>
    </row>
    <row r="6" spans="1:11" ht="32.25" customHeight="1" x14ac:dyDescent="0.35">
      <c r="A6" s="473" t="s">
        <v>1281</v>
      </c>
      <c r="B6" s="475" t="s">
        <v>1282</v>
      </c>
      <c r="C6" s="72"/>
      <c r="D6" s="72"/>
      <c r="E6" s="67"/>
      <c r="F6" s="476" t="s">
        <v>1283</v>
      </c>
      <c r="G6" s="476"/>
      <c r="H6" s="71"/>
      <c r="I6" s="71"/>
      <c r="J6" s="71"/>
      <c r="K6" s="474"/>
    </row>
    <row r="7" spans="1:11" ht="25.5" customHeight="1" x14ac:dyDescent="0.35">
      <c r="A7" s="473" t="s">
        <v>1284</v>
      </c>
      <c r="B7" s="475" t="s">
        <v>1285</v>
      </c>
      <c r="C7" s="477"/>
      <c r="D7" s="477"/>
      <c r="E7" s="478"/>
      <c r="F7" s="473" t="s">
        <v>1283</v>
      </c>
      <c r="G7" s="473"/>
      <c r="H7" s="477"/>
      <c r="I7" s="477"/>
      <c r="J7" s="477"/>
      <c r="K7" s="474"/>
    </row>
    <row r="8" spans="1:11" ht="33" customHeight="1" x14ac:dyDescent="0.35">
      <c r="A8" s="473">
        <v>1</v>
      </c>
      <c r="B8" s="475" t="s">
        <v>1286</v>
      </c>
      <c r="C8" s="71"/>
      <c r="D8" s="71"/>
      <c r="E8" s="67"/>
      <c r="F8" s="473" t="s">
        <v>1283</v>
      </c>
      <c r="G8" s="473"/>
      <c r="H8" s="71"/>
      <c r="I8" s="71"/>
      <c r="J8" s="71"/>
      <c r="K8" s="474"/>
    </row>
    <row r="9" spans="1:11" ht="24.75" customHeight="1" x14ac:dyDescent="0.35">
      <c r="A9" s="473">
        <v>2</v>
      </c>
      <c r="B9" s="71" t="s">
        <v>1287</v>
      </c>
      <c r="C9" s="67"/>
      <c r="D9" s="67"/>
      <c r="E9" s="71"/>
      <c r="F9" s="71"/>
      <c r="G9" s="71"/>
      <c r="H9" s="71"/>
      <c r="I9" s="71"/>
      <c r="J9" s="71"/>
      <c r="K9" s="474"/>
    </row>
    <row r="10" spans="1:11" ht="24" customHeight="1" x14ac:dyDescent="0.35">
      <c r="A10" s="473" t="s">
        <v>425</v>
      </c>
      <c r="B10" s="479" t="s">
        <v>1288</v>
      </c>
      <c r="C10" s="67"/>
      <c r="D10" s="67"/>
      <c r="E10" s="71"/>
      <c r="F10" s="67"/>
      <c r="G10" s="71"/>
      <c r="H10" s="71"/>
      <c r="I10" s="71"/>
      <c r="J10" s="71"/>
      <c r="K10" s="474"/>
    </row>
    <row r="11" spans="1:11" ht="27" customHeight="1" x14ac:dyDescent="0.35">
      <c r="A11" s="473" t="s">
        <v>1289</v>
      </c>
      <c r="B11" s="479" t="s">
        <v>1290</v>
      </c>
      <c r="C11" s="67"/>
      <c r="D11" s="67"/>
      <c r="E11" s="71"/>
      <c r="F11" s="67"/>
      <c r="G11" s="71"/>
      <c r="H11" s="71"/>
      <c r="I11" s="71"/>
      <c r="J11" s="71"/>
      <c r="K11" s="474"/>
    </row>
    <row r="12" spans="1:11" ht="25.5" customHeight="1" x14ac:dyDescent="0.35">
      <c r="A12" s="473" t="s">
        <v>1291</v>
      </c>
      <c r="B12" s="479" t="s">
        <v>1292</v>
      </c>
      <c r="C12" s="67"/>
      <c r="D12" s="67"/>
      <c r="E12" s="71"/>
      <c r="F12" s="67"/>
      <c r="G12" s="71"/>
      <c r="H12" s="71"/>
      <c r="I12" s="71"/>
      <c r="J12" s="71"/>
      <c r="K12" s="474"/>
    </row>
    <row r="13" spans="1:11" ht="28.5" customHeight="1" x14ac:dyDescent="0.35">
      <c r="A13" s="473">
        <v>3</v>
      </c>
      <c r="B13" s="71" t="s">
        <v>1293</v>
      </c>
      <c r="C13" s="67"/>
      <c r="D13" s="67"/>
      <c r="E13" s="67"/>
      <c r="F13" s="67"/>
      <c r="G13" s="71"/>
      <c r="H13" s="71"/>
      <c r="I13" s="71"/>
      <c r="J13" s="71"/>
      <c r="K13" s="474"/>
    </row>
    <row r="14" spans="1:11" ht="27.75" customHeight="1" x14ac:dyDescent="0.35">
      <c r="A14" s="473">
        <v>4</v>
      </c>
      <c r="B14" s="71" t="s">
        <v>1294</v>
      </c>
      <c r="C14" s="67"/>
      <c r="D14" s="67"/>
      <c r="E14" s="67"/>
      <c r="F14" s="67"/>
      <c r="G14" s="71"/>
      <c r="H14" s="71"/>
      <c r="I14" s="71"/>
      <c r="J14" s="71"/>
      <c r="K14" s="474"/>
    </row>
    <row r="15" spans="1:11" ht="27.75" customHeight="1" x14ac:dyDescent="0.35">
      <c r="A15" s="473">
        <v>5</v>
      </c>
      <c r="B15" s="71" t="s">
        <v>1295</v>
      </c>
      <c r="C15" s="67"/>
      <c r="D15" s="67"/>
      <c r="E15" s="67"/>
      <c r="F15" s="67"/>
      <c r="G15" s="71"/>
      <c r="H15" s="71"/>
      <c r="I15" s="71"/>
      <c r="J15" s="71"/>
      <c r="K15" s="474"/>
    </row>
    <row r="16" spans="1:11" x14ac:dyDescent="0.35">
      <c r="A16" s="473">
        <v>6</v>
      </c>
      <c r="B16" s="462" t="s">
        <v>45</v>
      </c>
      <c r="C16" s="67"/>
      <c r="D16" s="67"/>
      <c r="E16" s="67"/>
      <c r="F16" s="67"/>
      <c r="G16" s="71"/>
      <c r="H16" s="71"/>
      <c r="I16" s="71"/>
      <c r="J16" s="71"/>
      <c r="K16" s="474"/>
    </row>
    <row r="37" spans="11:11" ht="23.5" x14ac:dyDescent="0.55000000000000004">
      <c r="K37" s="480"/>
    </row>
    <row r="38" spans="11:11" x14ac:dyDescent="0.35">
      <c r="K38" s="154"/>
    </row>
  </sheetData>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0976-E2FE-4559-9FEC-996FF55F857A}">
  <sheetPr codeName="Sheet74">
    <pageSetUpPr fitToPage="1"/>
  </sheetPr>
  <dimension ref="A1:D14"/>
  <sheetViews>
    <sheetView workbookViewId="0">
      <selection activeCell="D11" sqref="D11"/>
    </sheetView>
    <sheetView workbookViewId="1"/>
  </sheetViews>
  <sheetFormatPr defaultColWidth="9.1796875" defaultRowHeight="14.5" x14ac:dyDescent="0.35"/>
  <cols>
    <col min="1" max="1" width="9.1796875" style="1"/>
    <col min="2" max="2" width="79.453125" style="1" customWidth="1"/>
    <col min="3" max="3" width="15.54296875" style="1" customWidth="1"/>
    <col min="4" max="4" width="18.7265625" style="1" customWidth="1"/>
    <col min="5" max="16384" width="9.1796875" style="1"/>
  </cols>
  <sheetData>
    <row r="1" spans="1:4" ht="20" x14ac:dyDescent="0.35">
      <c r="A1" s="481" t="s">
        <v>1263</v>
      </c>
    </row>
    <row r="2" spans="1:4" x14ac:dyDescent="0.35">
      <c r="A2" s="91"/>
      <c r="C2" s="91"/>
      <c r="D2" s="91"/>
    </row>
    <row r="3" spans="1:4" ht="15.5" x14ac:dyDescent="0.35">
      <c r="A3" s="474"/>
      <c r="B3" s="471" t="s">
        <v>252</v>
      </c>
      <c r="C3" s="461" t="s">
        <v>7</v>
      </c>
      <c r="D3" s="461" t="s">
        <v>8</v>
      </c>
    </row>
    <row r="4" spans="1:4" x14ac:dyDescent="0.35">
      <c r="A4" s="474"/>
      <c r="B4" s="1142"/>
      <c r="C4" s="1143" t="s">
        <v>106</v>
      </c>
      <c r="D4" s="1144" t="s">
        <v>1280</v>
      </c>
    </row>
    <row r="5" spans="1:4" ht="15" customHeight="1" x14ac:dyDescent="0.35">
      <c r="A5" s="474"/>
      <c r="B5" s="1142"/>
      <c r="C5" s="1143"/>
      <c r="D5" s="1144"/>
    </row>
    <row r="6" spans="1:4" ht="41.25" customHeight="1" x14ac:dyDescent="0.35">
      <c r="A6" s="71">
        <v>1</v>
      </c>
      <c r="B6" s="475" t="s">
        <v>1296</v>
      </c>
      <c r="C6" s="674">
        <v>0</v>
      </c>
      <c r="D6" s="674">
        <v>0</v>
      </c>
    </row>
    <row r="7" spans="1:4" ht="20.149999999999999" customHeight="1" x14ac:dyDescent="0.35">
      <c r="A7" s="71">
        <v>2</v>
      </c>
      <c r="B7" s="475" t="s">
        <v>1297</v>
      </c>
      <c r="C7" s="687"/>
      <c r="D7" s="674">
        <v>0</v>
      </c>
    </row>
    <row r="8" spans="1:4" ht="20.149999999999999" customHeight="1" x14ac:dyDescent="0.35">
      <c r="A8" s="71">
        <v>3</v>
      </c>
      <c r="B8" s="475" t="s">
        <v>1298</v>
      </c>
      <c r="C8" s="687"/>
      <c r="D8" s="674">
        <v>0</v>
      </c>
    </row>
    <row r="9" spans="1:4" ht="20.149999999999999" customHeight="1" x14ac:dyDescent="0.35">
      <c r="A9" s="71">
        <v>4</v>
      </c>
      <c r="B9" s="475" t="s">
        <v>1299</v>
      </c>
      <c r="C9" s="674">
        <v>12837244.899744</v>
      </c>
      <c r="D9" s="674">
        <v>2888149.1930439998</v>
      </c>
    </row>
    <row r="10" spans="1:4" ht="20.149999999999999" customHeight="1" x14ac:dyDescent="0.35">
      <c r="A10" s="482" t="s">
        <v>592</v>
      </c>
      <c r="B10" s="483" t="s">
        <v>1300</v>
      </c>
      <c r="C10" s="674">
        <v>0</v>
      </c>
      <c r="D10" s="674">
        <v>0</v>
      </c>
    </row>
    <row r="11" spans="1:4" ht="20.149999999999999" customHeight="1" x14ac:dyDescent="0.35">
      <c r="A11" s="71">
        <v>5</v>
      </c>
      <c r="B11" s="484" t="s">
        <v>1301</v>
      </c>
      <c r="C11" s="674">
        <v>12837244.899744</v>
      </c>
      <c r="D11" s="674">
        <v>2888149.1930439998</v>
      </c>
    </row>
    <row r="12" spans="1:4" x14ac:dyDescent="0.35">
      <c r="B12" s="3"/>
    </row>
    <row r="13" spans="1:4" x14ac:dyDescent="0.35">
      <c r="A13" s="474"/>
    </row>
    <row r="14" spans="1:4" x14ac:dyDescent="0.35">
      <c r="A14" s="474"/>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A292-67C0-438C-9607-56E2C7B42D81}">
  <sheetPr codeName="Sheet75">
    <pageSetUpPr fitToPage="1"/>
  </sheetPr>
  <dimension ref="A1:P19"/>
  <sheetViews>
    <sheetView workbookViewId="0">
      <selection activeCell="G11" sqref="G11"/>
    </sheetView>
    <sheetView workbookViewId="1"/>
  </sheetViews>
  <sheetFormatPr defaultColWidth="9.1796875" defaultRowHeight="14.5" x14ac:dyDescent="0.35"/>
  <cols>
    <col min="1" max="1" width="9.1796875" style="88"/>
    <col min="2" max="2" width="56.7265625" style="1" customWidth="1"/>
    <col min="3" max="13" width="9.1796875" style="1"/>
    <col min="14" max="14" width="20.1796875" style="3" customWidth="1"/>
    <col min="15" max="16384" width="9.1796875" style="1"/>
  </cols>
  <sheetData>
    <row r="1" spans="1:16" ht="20" x14ac:dyDescent="0.4">
      <c r="A1" s="485" t="s">
        <v>1264</v>
      </c>
    </row>
    <row r="2" spans="1:16" ht="15.5" x14ac:dyDescent="0.35">
      <c r="A2" s="471" t="s">
        <v>252</v>
      </c>
    </row>
    <row r="3" spans="1:16" x14ac:dyDescent="0.35">
      <c r="A3" s="486"/>
    </row>
    <row r="4" spans="1:16" ht="20.149999999999999" customHeight="1" x14ac:dyDescent="0.35">
      <c r="A4" s="487"/>
      <c r="B4" s="1145" t="s">
        <v>1302</v>
      </c>
      <c r="C4" s="1144" t="s">
        <v>755</v>
      </c>
      <c r="D4" s="1144"/>
      <c r="E4" s="1144"/>
      <c r="F4" s="1144"/>
      <c r="G4" s="1144"/>
      <c r="H4" s="1144"/>
      <c r="I4" s="1144"/>
      <c r="J4" s="1144"/>
      <c r="K4" s="1144"/>
      <c r="L4" s="1144"/>
      <c r="M4" s="1144"/>
      <c r="N4" s="488"/>
    </row>
    <row r="5" spans="1:16" ht="20.149999999999999" customHeight="1" x14ac:dyDescent="0.35">
      <c r="A5" s="487"/>
      <c r="B5" s="1145"/>
      <c r="C5" s="461" t="s">
        <v>7</v>
      </c>
      <c r="D5" s="461" t="s">
        <v>8</v>
      </c>
      <c r="E5" s="461" t="s">
        <v>9</v>
      </c>
      <c r="F5" s="461" t="s">
        <v>46</v>
      </c>
      <c r="G5" s="461" t="s">
        <v>47</v>
      </c>
      <c r="H5" s="461" t="s">
        <v>156</v>
      </c>
      <c r="I5" s="461" t="s">
        <v>157</v>
      </c>
      <c r="J5" s="461" t="s">
        <v>158</v>
      </c>
      <c r="K5" s="461" t="s">
        <v>159</v>
      </c>
      <c r="L5" s="461" t="s">
        <v>160</v>
      </c>
      <c r="M5" s="461" t="s">
        <v>161</v>
      </c>
      <c r="N5" s="473" t="s">
        <v>162</v>
      </c>
    </row>
    <row r="6" spans="1:16" ht="31.5" customHeight="1" x14ac:dyDescent="0.35">
      <c r="A6" s="489"/>
      <c r="B6" s="1145"/>
      <c r="C6" s="490">
        <v>0</v>
      </c>
      <c r="D6" s="490">
        <v>0.02</v>
      </c>
      <c r="E6" s="490">
        <v>0.04</v>
      </c>
      <c r="F6" s="490">
        <v>0.1</v>
      </c>
      <c r="G6" s="490">
        <v>0.2</v>
      </c>
      <c r="H6" s="490">
        <v>0.5</v>
      </c>
      <c r="I6" s="490">
        <v>0.7</v>
      </c>
      <c r="J6" s="490">
        <v>0.75</v>
      </c>
      <c r="K6" s="490">
        <v>1</v>
      </c>
      <c r="L6" s="490">
        <v>1.5</v>
      </c>
      <c r="M6" s="461" t="s">
        <v>757</v>
      </c>
      <c r="N6" s="5" t="s">
        <v>1303</v>
      </c>
    </row>
    <row r="7" spans="1:16" ht="24" customHeight="1" x14ac:dyDescent="0.35">
      <c r="A7" s="461">
        <v>1</v>
      </c>
      <c r="B7" s="491" t="s">
        <v>1035</v>
      </c>
      <c r="C7" s="674">
        <v>0</v>
      </c>
      <c r="D7" s="674">
        <v>0</v>
      </c>
      <c r="E7" s="674">
        <v>0</v>
      </c>
      <c r="F7" s="674">
        <v>0</v>
      </c>
      <c r="G7" s="674">
        <v>0</v>
      </c>
      <c r="H7" s="674">
        <v>0</v>
      </c>
      <c r="I7" s="674">
        <v>0</v>
      </c>
      <c r="J7" s="674">
        <v>0</v>
      </c>
      <c r="K7" s="674">
        <v>0</v>
      </c>
      <c r="L7" s="674">
        <v>0</v>
      </c>
      <c r="M7" s="674">
        <v>0</v>
      </c>
      <c r="N7" s="674">
        <v>0</v>
      </c>
    </row>
    <row r="8" spans="1:16" ht="20.149999999999999" customHeight="1" x14ac:dyDescent="0.35">
      <c r="A8" s="461">
        <v>2</v>
      </c>
      <c r="B8" s="491" t="s">
        <v>1304</v>
      </c>
      <c r="C8" s="674">
        <v>0</v>
      </c>
      <c r="D8" s="674">
        <v>0</v>
      </c>
      <c r="E8" s="674">
        <v>0</v>
      </c>
      <c r="F8" s="674">
        <v>0</v>
      </c>
      <c r="G8" s="674">
        <v>0</v>
      </c>
      <c r="H8" s="674">
        <v>0</v>
      </c>
      <c r="I8" s="674">
        <v>0</v>
      </c>
      <c r="J8" s="674">
        <v>0</v>
      </c>
      <c r="K8" s="674">
        <v>0</v>
      </c>
      <c r="L8" s="674">
        <v>0</v>
      </c>
      <c r="M8" s="674">
        <v>0</v>
      </c>
      <c r="N8" s="674">
        <v>0</v>
      </c>
    </row>
    <row r="9" spans="1:16" ht="20.149999999999999" customHeight="1" x14ac:dyDescent="0.35">
      <c r="A9" s="461">
        <v>3</v>
      </c>
      <c r="B9" s="491" t="s">
        <v>745</v>
      </c>
      <c r="C9" s="674">
        <v>0</v>
      </c>
      <c r="D9" s="674">
        <v>0</v>
      </c>
      <c r="E9" s="674">
        <v>0</v>
      </c>
      <c r="F9" s="674">
        <v>0</v>
      </c>
      <c r="G9" s="674">
        <v>0</v>
      </c>
      <c r="H9" s="674">
        <v>0</v>
      </c>
      <c r="I9" s="674">
        <v>0</v>
      </c>
      <c r="J9" s="674">
        <v>0</v>
      </c>
      <c r="K9" s="674">
        <v>0</v>
      </c>
      <c r="L9" s="674">
        <v>0</v>
      </c>
      <c r="M9" s="674">
        <v>0</v>
      </c>
      <c r="N9" s="674">
        <v>0</v>
      </c>
    </row>
    <row r="10" spans="1:16" ht="20.149999999999999" customHeight="1" x14ac:dyDescent="0.35">
      <c r="A10" s="461">
        <v>4</v>
      </c>
      <c r="B10" s="491" t="s">
        <v>746</v>
      </c>
      <c r="C10" s="674">
        <v>0</v>
      </c>
      <c r="D10" s="674">
        <v>0</v>
      </c>
      <c r="E10" s="674">
        <v>0</v>
      </c>
      <c r="F10" s="674">
        <v>0</v>
      </c>
      <c r="G10" s="674">
        <v>0</v>
      </c>
      <c r="H10" s="674">
        <v>0</v>
      </c>
      <c r="I10" s="674">
        <v>0</v>
      </c>
      <c r="J10" s="674">
        <v>0</v>
      </c>
      <c r="K10" s="674">
        <v>0</v>
      </c>
      <c r="L10" s="674">
        <v>0</v>
      </c>
      <c r="M10" s="674">
        <v>0</v>
      </c>
      <c r="N10" s="674">
        <v>0</v>
      </c>
    </row>
    <row r="11" spans="1:16" ht="20.149999999999999" customHeight="1" x14ac:dyDescent="0.35">
      <c r="A11" s="461">
        <v>5</v>
      </c>
      <c r="B11" s="491" t="s">
        <v>747</v>
      </c>
      <c r="C11" s="674">
        <v>0</v>
      </c>
      <c r="D11" s="674">
        <v>0</v>
      </c>
      <c r="E11" s="674">
        <v>0</v>
      </c>
      <c r="F11" s="674">
        <v>0</v>
      </c>
      <c r="G11" s="674">
        <v>0</v>
      </c>
      <c r="H11" s="674">
        <v>0</v>
      </c>
      <c r="I11" s="674">
        <v>0</v>
      </c>
      <c r="J11" s="674">
        <v>0</v>
      </c>
      <c r="K11" s="674">
        <v>0</v>
      </c>
      <c r="L11" s="674">
        <v>0</v>
      </c>
      <c r="M11" s="674">
        <v>0</v>
      </c>
      <c r="N11" s="674">
        <v>0</v>
      </c>
    </row>
    <row r="12" spans="1:16" ht="20.149999999999999" customHeight="1" x14ac:dyDescent="0.35">
      <c r="A12" s="461">
        <v>6</v>
      </c>
      <c r="B12" s="491" t="s">
        <v>599</v>
      </c>
      <c r="C12" s="674">
        <v>0</v>
      </c>
      <c r="D12" s="674">
        <v>0</v>
      </c>
      <c r="E12" s="674">
        <v>0</v>
      </c>
      <c r="F12" s="674">
        <v>0</v>
      </c>
      <c r="G12" s="674">
        <v>0</v>
      </c>
      <c r="H12" s="674">
        <v>0</v>
      </c>
      <c r="I12" s="674">
        <v>0</v>
      </c>
      <c r="J12" s="674">
        <v>0</v>
      </c>
      <c r="K12" s="674">
        <v>0</v>
      </c>
      <c r="L12" s="674">
        <v>0</v>
      </c>
      <c r="M12" s="674">
        <v>0</v>
      </c>
      <c r="N12" s="674">
        <v>0</v>
      </c>
      <c r="P12" s="25"/>
    </row>
    <row r="13" spans="1:16" ht="20.149999999999999" customHeight="1" x14ac:dyDescent="0.35">
      <c r="A13" s="461">
        <v>7</v>
      </c>
      <c r="B13" s="491" t="s">
        <v>605</v>
      </c>
      <c r="C13" s="674">
        <v>0</v>
      </c>
      <c r="D13" s="674">
        <v>0</v>
      </c>
      <c r="E13" s="674">
        <v>0</v>
      </c>
      <c r="F13" s="674">
        <v>0</v>
      </c>
      <c r="G13" s="674">
        <v>0</v>
      </c>
      <c r="H13" s="674">
        <v>0</v>
      </c>
      <c r="I13" s="674">
        <v>0</v>
      </c>
      <c r="J13" s="674">
        <v>0</v>
      </c>
      <c r="K13" s="674">
        <v>1283.4100000000001</v>
      </c>
      <c r="L13" s="674">
        <v>0</v>
      </c>
      <c r="M13" s="674">
        <v>0</v>
      </c>
      <c r="N13" s="674">
        <v>1283.4100000000001</v>
      </c>
    </row>
    <row r="14" spans="1:16" ht="20.149999999999999" customHeight="1" x14ac:dyDescent="0.35">
      <c r="A14" s="461">
        <v>8</v>
      </c>
      <c r="B14" s="491" t="s">
        <v>748</v>
      </c>
      <c r="C14" s="674">
        <v>0</v>
      </c>
      <c r="D14" s="674">
        <v>0</v>
      </c>
      <c r="E14" s="674">
        <v>0</v>
      </c>
      <c r="F14" s="674">
        <v>0</v>
      </c>
      <c r="G14" s="674">
        <v>0</v>
      </c>
      <c r="H14" s="674">
        <v>0</v>
      </c>
      <c r="I14" s="674">
        <v>0</v>
      </c>
      <c r="J14" s="674">
        <v>255547.41</v>
      </c>
      <c r="K14" s="674">
        <v>0</v>
      </c>
      <c r="L14" s="674">
        <v>0</v>
      </c>
      <c r="M14" s="674">
        <v>0</v>
      </c>
      <c r="N14" s="674">
        <v>255547.41</v>
      </c>
    </row>
    <row r="15" spans="1:16" ht="20.149999999999999" customHeight="1" x14ac:dyDescent="0.35">
      <c r="A15" s="461">
        <v>9</v>
      </c>
      <c r="B15" s="491" t="s">
        <v>751</v>
      </c>
      <c r="C15" s="674">
        <v>0</v>
      </c>
      <c r="D15" s="674">
        <v>0</v>
      </c>
      <c r="E15" s="674">
        <v>0</v>
      </c>
      <c r="F15" s="674">
        <v>0</v>
      </c>
      <c r="G15" s="674">
        <v>0</v>
      </c>
      <c r="H15" s="674">
        <v>0</v>
      </c>
      <c r="I15" s="674">
        <v>0</v>
      </c>
      <c r="J15" s="674">
        <v>0</v>
      </c>
      <c r="K15" s="674">
        <v>0</v>
      </c>
      <c r="L15" s="674">
        <v>0</v>
      </c>
      <c r="M15" s="674">
        <v>0</v>
      </c>
      <c r="N15" s="674">
        <v>0</v>
      </c>
    </row>
    <row r="16" spans="1:16" ht="20.149999999999999" customHeight="1" x14ac:dyDescent="0.35">
      <c r="A16" s="461">
        <v>10</v>
      </c>
      <c r="B16" s="491" t="s">
        <v>753</v>
      </c>
      <c r="C16" s="674">
        <v>0</v>
      </c>
      <c r="D16" s="674">
        <v>0</v>
      </c>
      <c r="E16" s="674">
        <v>0</v>
      </c>
      <c r="F16" s="674">
        <v>0</v>
      </c>
      <c r="G16" s="674">
        <v>0</v>
      </c>
      <c r="H16" s="674">
        <v>0</v>
      </c>
      <c r="I16" s="674">
        <v>0</v>
      </c>
      <c r="J16" s="674">
        <v>0</v>
      </c>
      <c r="K16" s="674">
        <v>0.31</v>
      </c>
      <c r="L16" s="674">
        <v>0</v>
      </c>
      <c r="M16" s="674">
        <v>0</v>
      </c>
      <c r="N16" s="674">
        <v>3.35</v>
      </c>
    </row>
    <row r="17" spans="1:14" ht="20.149999999999999" customHeight="1" x14ac:dyDescent="0.35">
      <c r="A17" s="461">
        <v>11</v>
      </c>
      <c r="B17" s="492" t="s">
        <v>167</v>
      </c>
      <c r="C17" s="674">
        <v>0</v>
      </c>
      <c r="D17" s="674">
        <v>0</v>
      </c>
      <c r="E17" s="674">
        <v>0</v>
      </c>
      <c r="F17" s="674">
        <v>0</v>
      </c>
      <c r="G17" s="674">
        <v>0</v>
      </c>
      <c r="H17" s="674">
        <v>0</v>
      </c>
      <c r="I17" s="674">
        <v>0</v>
      </c>
      <c r="J17" s="674">
        <v>62922.94</v>
      </c>
      <c r="K17" s="674">
        <v>125111.01999999999</v>
      </c>
      <c r="L17" s="674">
        <v>3.06</v>
      </c>
      <c r="M17" s="674">
        <v>0</v>
      </c>
      <c r="N17" s="674">
        <v>188037.02</v>
      </c>
    </row>
    <row r="19" spans="1:14" x14ac:dyDescent="0.35">
      <c r="B19" s="25"/>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33DE-00CA-41EE-9C4E-2AB27BFC03D3}">
  <sheetPr codeName="Sheet76"/>
  <dimension ref="A1:T28"/>
  <sheetViews>
    <sheetView workbookViewId="0"/>
    <sheetView workbookViewId="1"/>
  </sheetViews>
  <sheetFormatPr defaultColWidth="9.1796875" defaultRowHeight="14.5" x14ac:dyDescent="0.35"/>
  <cols>
    <col min="1" max="1" width="9.1796875" style="1"/>
    <col min="2" max="2" width="20.54296875" style="1" customWidth="1"/>
    <col min="3" max="3" width="29.26953125" style="1" customWidth="1"/>
    <col min="4" max="10" width="10.7265625" style="1" customWidth="1"/>
    <col min="11" max="16384" width="9.1796875" style="1"/>
  </cols>
  <sheetData>
    <row r="1" spans="1:13" ht="20" x14ac:dyDescent="0.35">
      <c r="A1" s="481" t="s">
        <v>1265</v>
      </c>
    </row>
    <row r="2" spans="1:13" ht="15.5" x14ac:dyDescent="0.35">
      <c r="A2" s="471" t="s">
        <v>252</v>
      </c>
      <c r="E2" s="493"/>
    </row>
    <row r="3" spans="1:13" x14ac:dyDescent="0.35">
      <c r="B3" s="96"/>
      <c r="C3" s="472"/>
      <c r="D3" s="494"/>
      <c r="E3" s="472"/>
      <c r="F3" s="472"/>
      <c r="G3" s="472"/>
      <c r="H3" s="472"/>
      <c r="I3" s="472"/>
      <c r="J3" s="472"/>
      <c r="M3" s="154"/>
    </row>
    <row r="4" spans="1:13" ht="20.149999999999999" customHeight="1" x14ac:dyDescent="0.35">
      <c r="B4" s="217"/>
      <c r="C4" s="16"/>
      <c r="D4" s="5" t="s">
        <v>7</v>
      </c>
      <c r="E4" s="5" t="s">
        <v>8</v>
      </c>
      <c r="F4" s="5" t="s">
        <v>9</v>
      </c>
      <c r="G4" s="5" t="s">
        <v>46</v>
      </c>
      <c r="H4" s="5" t="s">
        <v>47</v>
      </c>
      <c r="I4" s="5" t="s">
        <v>156</v>
      </c>
      <c r="J4" s="5" t="s">
        <v>157</v>
      </c>
    </row>
    <row r="5" spans="1:13" ht="20.149999999999999" customHeight="1" x14ac:dyDescent="0.35">
      <c r="B5" s="1085"/>
      <c r="C5" s="874" t="s">
        <v>1305</v>
      </c>
      <c r="D5" s="1149" t="s">
        <v>106</v>
      </c>
      <c r="E5" s="1146" t="s">
        <v>1001</v>
      </c>
      <c r="F5" s="1146" t="s">
        <v>1002</v>
      </c>
      <c r="G5" s="1146" t="s">
        <v>1003</v>
      </c>
      <c r="H5" s="1146" t="s">
        <v>1004</v>
      </c>
      <c r="I5" s="1146" t="s">
        <v>1280</v>
      </c>
      <c r="J5" s="1146" t="s">
        <v>1306</v>
      </c>
    </row>
    <row r="6" spans="1:13" ht="81" customHeight="1" x14ac:dyDescent="0.35">
      <c r="A6" s="495"/>
      <c r="B6" s="1085"/>
      <c r="C6" s="874"/>
      <c r="D6" s="1150"/>
      <c r="E6" s="1147"/>
      <c r="F6" s="1147"/>
      <c r="G6" s="1147"/>
      <c r="H6" s="1147"/>
      <c r="I6" s="1147"/>
      <c r="J6" s="1147"/>
    </row>
    <row r="7" spans="1:13" ht="34.5" customHeight="1" x14ac:dyDescent="0.35">
      <c r="A7" s="143" t="s">
        <v>1307</v>
      </c>
      <c r="B7" s="45" t="s">
        <v>1009</v>
      </c>
      <c r="C7" s="16"/>
      <c r="D7" s="45"/>
      <c r="E7" s="45"/>
      <c r="F7" s="45"/>
      <c r="G7" s="45"/>
      <c r="H7" s="45"/>
      <c r="I7" s="45"/>
      <c r="J7" s="45"/>
    </row>
    <row r="8" spans="1:13" ht="20.149999999999999" customHeight="1" x14ac:dyDescent="0.35">
      <c r="A8" s="496">
        <v>1</v>
      </c>
      <c r="B8" s="45"/>
      <c r="C8" s="16" t="s">
        <v>1010</v>
      </c>
      <c r="D8" s="45"/>
      <c r="E8" s="45"/>
      <c r="F8" s="45"/>
      <c r="G8" s="45"/>
      <c r="H8" s="45"/>
      <c r="I8" s="45"/>
      <c r="J8" s="45"/>
    </row>
    <row r="9" spans="1:13" ht="20.149999999999999" customHeight="1" x14ac:dyDescent="0.35">
      <c r="A9" s="496">
        <v>2</v>
      </c>
      <c r="B9" s="45"/>
      <c r="C9" s="16" t="s">
        <v>1013</v>
      </c>
      <c r="D9" s="45"/>
      <c r="E9" s="45"/>
      <c r="F9" s="45"/>
      <c r="G9" s="45"/>
      <c r="H9" s="45"/>
      <c r="I9" s="45"/>
      <c r="J9" s="45"/>
    </row>
    <row r="10" spans="1:13" ht="20.149999999999999" customHeight="1" x14ac:dyDescent="0.35">
      <c r="A10" s="496">
        <v>3</v>
      </c>
      <c r="B10" s="45"/>
      <c r="C10" s="16" t="s">
        <v>1014</v>
      </c>
      <c r="D10" s="45"/>
      <c r="E10" s="45"/>
      <c r="F10" s="45"/>
      <c r="G10" s="45"/>
      <c r="H10" s="45"/>
      <c r="I10" s="45"/>
      <c r="J10" s="45"/>
    </row>
    <row r="11" spans="1:13" ht="20.149999999999999" customHeight="1" x14ac:dyDescent="0.35">
      <c r="A11" s="496">
        <v>4</v>
      </c>
      <c r="B11" s="45"/>
      <c r="C11" s="16" t="s">
        <v>1015</v>
      </c>
      <c r="D11" s="45"/>
      <c r="E11" s="45"/>
      <c r="F11" s="45"/>
      <c r="G11" s="45"/>
      <c r="H11" s="45"/>
      <c r="I11" s="45"/>
      <c r="J11" s="45"/>
    </row>
    <row r="12" spans="1:13" ht="20.149999999999999" customHeight="1" x14ac:dyDescent="0.35">
      <c r="A12" s="496">
        <v>5</v>
      </c>
      <c r="B12" s="45"/>
      <c r="C12" s="16" t="s">
        <v>1016</v>
      </c>
      <c r="D12" s="45"/>
      <c r="E12" s="45"/>
      <c r="F12" s="45"/>
      <c r="G12" s="45"/>
      <c r="H12" s="45"/>
      <c r="I12" s="45"/>
      <c r="J12" s="45"/>
    </row>
    <row r="13" spans="1:13" ht="20.149999999999999" customHeight="1" x14ac:dyDescent="0.35">
      <c r="A13" s="496">
        <v>6</v>
      </c>
      <c r="B13" s="45"/>
      <c r="C13" s="16" t="s">
        <v>1019</v>
      </c>
      <c r="D13" s="45"/>
      <c r="E13" s="45"/>
      <c r="F13" s="45"/>
      <c r="G13" s="45"/>
      <c r="H13" s="45"/>
      <c r="I13" s="45"/>
      <c r="J13" s="45"/>
    </row>
    <row r="14" spans="1:13" ht="20.149999999999999" customHeight="1" x14ac:dyDescent="0.35">
      <c r="A14" s="496">
        <v>7</v>
      </c>
      <c r="B14" s="45"/>
      <c r="C14" s="16" t="s">
        <v>1022</v>
      </c>
      <c r="D14" s="45"/>
      <c r="E14" s="45"/>
      <c r="F14" s="45"/>
      <c r="G14" s="45"/>
      <c r="H14" s="45"/>
      <c r="I14" s="45"/>
      <c r="J14" s="45"/>
    </row>
    <row r="15" spans="1:13" ht="20.149999999999999" customHeight="1" x14ac:dyDescent="0.35">
      <c r="A15" s="496">
        <v>8</v>
      </c>
      <c r="B15" s="45"/>
      <c r="C15" s="16" t="s">
        <v>1026</v>
      </c>
      <c r="D15" s="45"/>
      <c r="E15" s="45"/>
      <c r="F15" s="45"/>
      <c r="G15" s="45"/>
      <c r="H15" s="45"/>
      <c r="I15" s="45"/>
      <c r="J15" s="45"/>
    </row>
    <row r="16" spans="1:13" ht="20.149999999999999" customHeight="1" x14ac:dyDescent="0.35">
      <c r="A16" s="496" t="s">
        <v>1308</v>
      </c>
      <c r="B16" s="45"/>
      <c r="C16" s="5" t="s">
        <v>1309</v>
      </c>
      <c r="D16" s="45"/>
      <c r="E16" s="45"/>
      <c r="F16" s="45"/>
      <c r="G16" s="45"/>
      <c r="H16" s="45"/>
      <c r="I16" s="45"/>
      <c r="J16" s="45"/>
    </row>
    <row r="17" spans="1:20" ht="20.149999999999999" customHeight="1" x14ac:dyDescent="0.35">
      <c r="A17" s="497" t="s">
        <v>1310</v>
      </c>
      <c r="B17" s="1148" t="s">
        <v>1311</v>
      </c>
      <c r="C17" s="1148"/>
      <c r="D17" s="45"/>
      <c r="E17" s="45"/>
      <c r="F17" s="45"/>
      <c r="G17" s="45"/>
      <c r="H17" s="45"/>
      <c r="I17" s="45"/>
      <c r="J17" s="45"/>
    </row>
    <row r="18" spans="1:20" x14ac:dyDescent="0.35">
      <c r="B18" s="130"/>
    </row>
    <row r="27" spans="1:20" ht="23.5" x14ac:dyDescent="0.55000000000000004">
      <c r="O27" s="480"/>
      <c r="P27" s="498"/>
      <c r="Q27" s="498"/>
      <c r="R27" s="498"/>
      <c r="S27" s="498"/>
      <c r="T27" s="498"/>
    </row>
    <row r="28" spans="1:20" x14ac:dyDescent="0.35">
      <c r="O28" s="154"/>
    </row>
  </sheetData>
  <mergeCells count="10">
    <mergeCell ref="H5:H6"/>
    <mergeCell ref="I5:I6"/>
    <mergeCell ref="J5:J6"/>
    <mergeCell ref="B17:C17"/>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BC86-8210-4BD5-B857-597400D37371}">
  <sheetPr codeName="Sheet77"/>
  <dimension ref="A1:M18"/>
  <sheetViews>
    <sheetView workbookViewId="0"/>
    <sheetView workbookViewId="1"/>
  </sheetViews>
  <sheetFormatPr defaultColWidth="9.1796875" defaultRowHeight="14.5" x14ac:dyDescent="0.35"/>
  <cols>
    <col min="1" max="1" width="4" style="1" customWidth="1"/>
    <col min="2" max="2" width="23.81640625" style="1" customWidth="1"/>
    <col min="3" max="10" width="14.453125" style="1" customWidth="1"/>
    <col min="11" max="16384" width="9.1796875" style="1"/>
  </cols>
  <sheetData>
    <row r="1" spans="1:10" ht="20" x14ac:dyDescent="0.4">
      <c r="A1" s="485" t="s">
        <v>1312</v>
      </c>
    </row>
    <row r="2" spans="1:10" ht="20" x14ac:dyDescent="0.4">
      <c r="A2" s="471" t="s">
        <v>1313</v>
      </c>
      <c r="B2" s="369"/>
    </row>
    <row r="4" spans="1:10" x14ac:dyDescent="0.35">
      <c r="B4" s="474"/>
      <c r="C4" s="461" t="s">
        <v>7</v>
      </c>
      <c r="D4" s="461" t="s">
        <v>8</v>
      </c>
      <c r="E4" s="461" t="s">
        <v>9</v>
      </c>
      <c r="F4" s="461" t="s">
        <v>46</v>
      </c>
      <c r="G4" s="461" t="s">
        <v>47</v>
      </c>
      <c r="H4" s="461" t="s">
        <v>156</v>
      </c>
      <c r="I4" s="461" t="s">
        <v>157</v>
      </c>
      <c r="J4" s="461" t="s">
        <v>158</v>
      </c>
    </row>
    <row r="5" spans="1:10" ht="15" customHeight="1" x14ac:dyDescent="0.35">
      <c r="B5" s="474"/>
      <c r="C5" s="1144" t="s">
        <v>1314</v>
      </c>
      <c r="D5" s="1144"/>
      <c r="E5" s="1144"/>
      <c r="F5" s="1144"/>
      <c r="G5" s="1151" t="s">
        <v>1315</v>
      </c>
      <c r="H5" s="1152"/>
      <c r="I5" s="1152"/>
      <c r="J5" s="1153"/>
    </row>
    <row r="6" spans="1:10" ht="21" customHeight="1" x14ac:dyDescent="0.35">
      <c r="A6" s="3"/>
      <c r="B6" s="1154" t="s">
        <v>1316</v>
      </c>
      <c r="C6" s="1144" t="s">
        <v>1317</v>
      </c>
      <c r="D6" s="1144"/>
      <c r="E6" s="1144" t="s">
        <v>1318</v>
      </c>
      <c r="F6" s="1144"/>
      <c r="G6" s="1151" t="s">
        <v>1317</v>
      </c>
      <c r="H6" s="1153"/>
      <c r="I6" s="1151" t="s">
        <v>1318</v>
      </c>
      <c r="J6" s="1153"/>
    </row>
    <row r="7" spans="1:10" x14ac:dyDescent="0.35">
      <c r="A7" s="3"/>
      <c r="B7" s="1154"/>
      <c r="C7" s="461" t="s">
        <v>1319</v>
      </c>
      <c r="D7" s="461" t="s">
        <v>1320</v>
      </c>
      <c r="E7" s="461" t="s">
        <v>1319</v>
      </c>
      <c r="F7" s="461" t="s">
        <v>1320</v>
      </c>
      <c r="G7" s="473" t="s">
        <v>1319</v>
      </c>
      <c r="H7" s="473" t="s">
        <v>1320</v>
      </c>
      <c r="I7" s="473" t="s">
        <v>1319</v>
      </c>
      <c r="J7" s="473" t="s">
        <v>1320</v>
      </c>
    </row>
    <row r="8" spans="1:10" x14ac:dyDescent="0.35">
      <c r="A8" s="403">
        <v>1</v>
      </c>
      <c r="B8" s="475" t="s">
        <v>1321</v>
      </c>
      <c r="C8" s="461"/>
      <c r="D8" s="461"/>
      <c r="E8" s="461"/>
      <c r="F8" s="461"/>
      <c r="G8" s="461"/>
      <c r="H8" s="461"/>
      <c r="I8" s="461"/>
      <c r="J8" s="461"/>
    </row>
    <row r="9" spans="1:10" x14ac:dyDescent="0.35">
      <c r="A9" s="403">
        <v>2</v>
      </c>
      <c r="B9" s="475" t="s">
        <v>1322</v>
      </c>
      <c r="C9" s="461"/>
      <c r="D9" s="461"/>
      <c r="E9" s="461"/>
      <c r="F9" s="461"/>
      <c r="G9" s="461"/>
      <c r="H9" s="461"/>
      <c r="I9" s="461"/>
      <c r="J9" s="461"/>
    </row>
    <row r="10" spans="1:10" x14ac:dyDescent="0.35">
      <c r="A10" s="403">
        <v>3</v>
      </c>
      <c r="B10" s="475" t="s">
        <v>1323</v>
      </c>
      <c r="C10" s="461"/>
      <c r="D10" s="461"/>
      <c r="E10" s="461"/>
      <c r="F10" s="461"/>
      <c r="G10" s="461"/>
      <c r="H10" s="461"/>
      <c r="I10" s="461"/>
      <c r="J10" s="461"/>
    </row>
    <row r="11" spans="1:10" x14ac:dyDescent="0.35">
      <c r="A11" s="403">
        <v>4</v>
      </c>
      <c r="B11" s="475" t="s">
        <v>1324</v>
      </c>
      <c r="C11" s="461"/>
      <c r="D11" s="461"/>
      <c r="E11" s="461"/>
      <c r="F11" s="461"/>
      <c r="G11" s="461"/>
      <c r="H11" s="461"/>
      <c r="I11" s="461"/>
      <c r="J11" s="461"/>
    </row>
    <row r="12" spans="1:10" x14ac:dyDescent="0.35">
      <c r="A12" s="403">
        <v>5</v>
      </c>
      <c r="B12" s="475" t="s">
        <v>1325</v>
      </c>
      <c r="C12" s="461"/>
      <c r="D12" s="461"/>
      <c r="E12" s="461"/>
      <c r="F12" s="461"/>
      <c r="G12" s="461"/>
      <c r="H12" s="461"/>
      <c r="I12" s="461"/>
      <c r="J12" s="461"/>
    </row>
    <row r="13" spans="1:10" x14ac:dyDescent="0.35">
      <c r="A13" s="403">
        <v>6</v>
      </c>
      <c r="B13" s="475" t="s">
        <v>1326</v>
      </c>
      <c r="C13" s="461"/>
      <c r="D13" s="461"/>
      <c r="E13" s="461"/>
      <c r="F13" s="461"/>
      <c r="G13" s="461"/>
      <c r="H13" s="461"/>
      <c r="I13" s="461"/>
      <c r="J13" s="461"/>
    </row>
    <row r="14" spans="1:10" x14ac:dyDescent="0.35">
      <c r="A14" s="403">
        <v>7</v>
      </c>
      <c r="B14" s="475" t="s">
        <v>1327</v>
      </c>
      <c r="C14" s="461"/>
      <c r="D14" s="461"/>
      <c r="E14" s="461"/>
      <c r="F14" s="461"/>
      <c r="G14" s="461"/>
      <c r="H14" s="461"/>
      <c r="I14" s="461"/>
      <c r="J14" s="461"/>
    </row>
    <row r="15" spans="1:10" x14ac:dyDescent="0.35">
      <c r="A15" s="403">
        <v>8</v>
      </c>
      <c r="B15" s="475" t="s">
        <v>945</v>
      </c>
      <c r="C15" s="461"/>
      <c r="D15" s="461"/>
      <c r="E15" s="461"/>
      <c r="F15" s="461"/>
      <c r="G15" s="461"/>
      <c r="H15" s="461"/>
      <c r="I15" s="461"/>
      <c r="J15" s="461"/>
    </row>
    <row r="16" spans="1:10" x14ac:dyDescent="0.35">
      <c r="A16" s="40">
        <v>9</v>
      </c>
      <c r="B16" s="462" t="s">
        <v>45</v>
      </c>
      <c r="C16" s="462"/>
      <c r="D16" s="462"/>
      <c r="E16" s="462"/>
      <c r="F16" s="462"/>
      <c r="G16" s="462"/>
      <c r="H16" s="462"/>
      <c r="I16" s="462"/>
      <c r="J16" s="462"/>
    </row>
    <row r="17" spans="2:13" x14ac:dyDescent="0.35">
      <c r="B17" s="91"/>
      <c r="C17" s="91"/>
      <c r="D17" s="91"/>
      <c r="E17" s="91"/>
      <c r="F17" s="91"/>
      <c r="G17" s="91"/>
      <c r="H17" s="91"/>
      <c r="I17" s="91"/>
      <c r="J17" s="91"/>
    </row>
    <row r="18" spans="2:13" x14ac:dyDescent="0.35">
      <c r="M18" s="2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2501-1CD9-46FE-8505-2A3BB83A0144}">
  <sheetPr codeName="Sheet78"/>
  <dimension ref="A1:H15"/>
  <sheetViews>
    <sheetView workbookViewId="0"/>
    <sheetView workbookViewId="1"/>
  </sheetViews>
  <sheetFormatPr defaultColWidth="9.1796875" defaultRowHeight="14.5" x14ac:dyDescent="0.35"/>
  <cols>
    <col min="1" max="1" width="9.1796875" style="1"/>
    <col min="2" max="2" width="37.453125" style="1" customWidth="1"/>
    <col min="3" max="4" width="18.1796875" style="1" customWidth="1"/>
    <col min="5" max="16384" width="9.1796875" style="1"/>
  </cols>
  <sheetData>
    <row r="1" spans="1:8" ht="20" x14ac:dyDescent="0.4">
      <c r="A1" s="369" t="s">
        <v>1266</v>
      </c>
    </row>
    <row r="2" spans="1:8" ht="15.5" x14ac:dyDescent="0.35">
      <c r="A2" s="471" t="s">
        <v>1328</v>
      </c>
    </row>
    <row r="3" spans="1:8" x14ac:dyDescent="0.35">
      <c r="B3" s="277"/>
      <c r="C3" s="355"/>
      <c r="D3" s="355"/>
    </row>
    <row r="4" spans="1:8" ht="20.149999999999999" customHeight="1" x14ac:dyDescent="0.35">
      <c r="B4" s="474"/>
      <c r="C4" s="473" t="s">
        <v>7</v>
      </c>
      <c r="D4" s="499" t="s">
        <v>8</v>
      </c>
    </row>
    <row r="5" spans="1:8" ht="20.149999999999999" customHeight="1" x14ac:dyDescent="0.35">
      <c r="B5" s="474"/>
      <c r="C5" s="500" t="s">
        <v>1329</v>
      </c>
      <c r="D5" s="461" t="s">
        <v>1330</v>
      </c>
    </row>
    <row r="6" spans="1:8" ht="20.149999999999999" customHeight="1" x14ac:dyDescent="0.35">
      <c r="A6" s="1155" t="s">
        <v>1331</v>
      </c>
      <c r="B6" s="1156"/>
      <c r="C6" s="501"/>
      <c r="D6" s="502"/>
      <c r="H6" s="25"/>
    </row>
    <row r="7" spans="1:8" ht="20.149999999999999" customHeight="1" x14ac:dyDescent="0.35">
      <c r="A7" s="42">
        <v>1</v>
      </c>
      <c r="B7" s="503" t="s">
        <v>1332</v>
      </c>
      <c r="C7" s="71"/>
      <c r="D7" s="71"/>
    </row>
    <row r="8" spans="1:8" ht="20.149999999999999" customHeight="1" x14ac:dyDescent="0.35">
      <c r="A8" s="42">
        <v>2</v>
      </c>
      <c r="B8" s="503" t="s">
        <v>1333</v>
      </c>
      <c r="C8" s="71"/>
      <c r="D8" s="71"/>
    </row>
    <row r="9" spans="1:8" ht="20.149999999999999" customHeight="1" x14ac:dyDescent="0.35">
      <c r="A9" s="42">
        <v>3</v>
      </c>
      <c r="B9" s="503" t="s">
        <v>1334</v>
      </c>
      <c r="C9" s="71"/>
      <c r="D9" s="71"/>
    </row>
    <row r="10" spans="1:8" ht="20.149999999999999" customHeight="1" x14ac:dyDescent="0.35">
      <c r="A10" s="42">
        <v>4</v>
      </c>
      <c r="B10" s="503" t="s">
        <v>1335</v>
      </c>
      <c r="C10" s="71"/>
      <c r="D10" s="71"/>
    </row>
    <row r="11" spans="1:8" ht="20.149999999999999" customHeight="1" x14ac:dyDescent="0.35">
      <c r="A11" s="42">
        <v>5</v>
      </c>
      <c r="B11" s="503" t="s">
        <v>1336</v>
      </c>
      <c r="C11" s="71"/>
      <c r="D11" s="71"/>
    </row>
    <row r="12" spans="1:8" ht="20.149999999999999" customHeight="1" x14ac:dyDescent="0.35">
      <c r="A12" s="42">
        <v>6</v>
      </c>
      <c r="B12" s="504" t="s">
        <v>1337</v>
      </c>
      <c r="C12" s="71"/>
      <c r="D12" s="71"/>
    </row>
    <row r="13" spans="1:8" ht="20.149999999999999" customHeight="1" x14ac:dyDescent="0.35">
      <c r="A13" s="1155" t="s">
        <v>1338</v>
      </c>
      <c r="B13" s="1156"/>
      <c r="C13" s="505"/>
      <c r="D13" s="505"/>
    </row>
    <row r="14" spans="1:8" ht="20.149999999999999" customHeight="1" x14ac:dyDescent="0.35">
      <c r="A14" s="143">
        <v>7</v>
      </c>
      <c r="B14" s="503" t="s">
        <v>1339</v>
      </c>
      <c r="C14" s="71"/>
      <c r="D14" s="71"/>
      <c r="H14" s="25"/>
    </row>
    <row r="15" spans="1:8" ht="20.149999999999999" customHeight="1" x14ac:dyDescent="0.35">
      <c r="A15" s="143">
        <v>8</v>
      </c>
      <c r="B15" s="503" t="s">
        <v>1340</v>
      </c>
      <c r="C15" s="71"/>
      <c r="D15" s="71"/>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D436-D694-426C-8A1F-F5FA0C5346E9}">
  <sheetPr codeName="Sheet79">
    <pageSetUpPr fitToPage="1"/>
  </sheetPr>
  <dimension ref="A1:C15"/>
  <sheetViews>
    <sheetView workbookViewId="0"/>
    <sheetView workbookViewId="1"/>
  </sheetViews>
  <sheetFormatPr defaultColWidth="9.1796875" defaultRowHeight="14.5" x14ac:dyDescent="0.35"/>
  <cols>
    <col min="1" max="1" width="7.7265625" style="1" customWidth="1"/>
    <col min="2" max="2" width="55" style="1" customWidth="1"/>
    <col min="3" max="3" width="11.7265625" style="1" customWidth="1"/>
    <col min="4" max="16384" width="9.1796875" style="1"/>
  </cols>
  <sheetData>
    <row r="1" spans="1:3" ht="20" x14ac:dyDescent="0.4">
      <c r="A1" s="369" t="s">
        <v>1267</v>
      </c>
    </row>
    <row r="2" spans="1:3" ht="15.5" x14ac:dyDescent="0.35">
      <c r="A2" s="471" t="s">
        <v>252</v>
      </c>
    </row>
    <row r="3" spans="1:3" x14ac:dyDescent="0.35">
      <c r="A3" s="355"/>
      <c r="B3" s="355"/>
      <c r="C3" s="506"/>
    </row>
    <row r="4" spans="1:3" ht="20.149999999999999" customHeight="1" x14ac:dyDescent="0.35">
      <c r="A4" s="507"/>
      <c r="B4" s="507"/>
      <c r="C4" s="473" t="s">
        <v>7</v>
      </c>
    </row>
    <row r="5" spans="1:3" ht="39" customHeight="1" x14ac:dyDescent="0.35">
      <c r="A5" s="507"/>
      <c r="B5" s="508"/>
      <c r="C5" s="473" t="s">
        <v>1280</v>
      </c>
    </row>
    <row r="6" spans="1:3" ht="20.149999999999999" customHeight="1" x14ac:dyDescent="0.35">
      <c r="A6" s="509">
        <v>1</v>
      </c>
      <c r="B6" s="484" t="s">
        <v>1341</v>
      </c>
      <c r="C6" s="475"/>
    </row>
    <row r="7" spans="1:3" ht="20.149999999999999" customHeight="1" x14ac:dyDescent="0.35">
      <c r="A7" s="473">
        <v>2</v>
      </c>
      <c r="B7" s="475" t="s">
        <v>1342</v>
      </c>
      <c r="C7" s="475"/>
    </row>
    <row r="8" spans="1:3" ht="20.149999999999999" customHeight="1" x14ac:dyDescent="0.35">
      <c r="A8" s="473">
        <v>3</v>
      </c>
      <c r="B8" s="475" t="s">
        <v>1343</v>
      </c>
      <c r="C8" s="475"/>
    </row>
    <row r="9" spans="1:3" ht="20.149999999999999" customHeight="1" x14ac:dyDescent="0.35">
      <c r="A9" s="473">
        <v>4</v>
      </c>
      <c r="B9" s="475" t="s">
        <v>1344</v>
      </c>
      <c r="C9" s="475"/>
    </row>
    <row r="10" spans="1:3" ht="20.149999999999999" customHeight="1" x14ac:dyDescent="0.35">
      <c r="A10" s="473">
        <v>5</v>
      </c>
      <c r="B10" s="475" t="s">
        <v>1345</v>
      </c>
      <c r="C10" s="475"/>
    </row>
    <row r="11" spans="1:3" ht="20.149999999999999" customHeight="1" x14ac:dyDescent="0.35">
      <c r="A11" s="473">
        <v>6</v>
      </c>
      <c r="B11" s="475" t="s">
        <v>1346</v>
      </c>
      <c r="C11" s="475"/>
    </row>
    <row r="12" spans="1:3" ht="20.149999999999999" customHeight="1" x14ac:dyDescent="0.35">
      <c r="A12" s="473">
        <v>7</v>
      </c>
      <c r="B12" s="475" t="s">
        <v>1347</v>
      </c>
      <c r="C12" s="475"/>
    </row>
    <row r="13" spans="1:3" ht="20.149999999999999" customHeight="1" x14ac:dyDescent="0.35">
      <c r="A13" s="473">
        <v>8</v>
      </c>
      <c r="B13" s="475" t="s">
        <v>1235</v>
      </c>
      <c r="C13" s="475"/>
    </row>
    <row r="14" spans="1:3" ht="20.149999999999999" customHeight="1" x14ac:dyDescent="0.35">
      <c r="A14" s="509">
        <v>9</v>
      </c>
      <c r="B14" s="484" t="s">
        <v>1348</v>
      </c>
      <c r="C14" s="475"/>
    </row>
    <row r="15" spans="1:3" x14ac:dyDescent="0.35">
      <c r="A15" s="3"/>
      <c r="B15" s="3"/>
      <c r="C15" s="3"/>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475B-E40D-498B-8734-BDD644C565AA}">
  <sheetPr codeName="Sheet80">
    <pageSetUpPr fitToPage="1"/>
  </sheetPr>
  <dimension ref="A1:D25"/>
  <sheetViews>
    <sheetView workbookViewId="0"/>
    <sheetView workbookViewId="1"/>
  </sheetViews>
  <sheetFormatPr defaultColWidth="9.1796875" defaultRowHeight="14.5" x14ac:dyDescent="0.35"/>
  <cols>
    <col min="1" max="1" width="9.1796875" style="3"/>
    <col min="2" max="2" width="86.7265625" style="3" customWidth="1"/>
    <col min="3" max="3" width="16.26953125" style="3" customWidth="1"/>
    <col min="4" max="4" width="18.7265625" style="3" customWidth="1"/>
    <col min="5" max="16384" width="9.1796875" style="3"/>
  </cols>
  <sheetData>
    <row r="1" spans="1:4" ht="20" x14ac:dyDescent="0.4">
      <c r="A1" s="485" t="s">
        <v>1268</v>
      </c>
    </row>
    <row r="2" spans="1:4" ht="15.5" x14ac:dyDescent="0.35">
      <c r="A2" s="510" t="s">
        <v>252</v>
      </c>
    </row>
    <row r="3" spans="1:4" ht="20.149999999999999" customHeight="1" x14ac:dyDescent="0.35">
      <c r="A3" s="511"/>
      <c r="B3" s="512"/>
      <c r="C3" s="511"/>
      <c r="D3" s="511"/>
    </row>
    <row r="4" spans="1:4" ht="20.149999999999999" customHeight="1" x14ac:dyDescent="0.35">
      <c r="A4" s="511"/>
      <c r="B4" s="512"/>
      <c r="C4" s="473" t="s">
        <v>7</v>
      </c>
      <c r="D4" s="473" t="s">
        <v>8</v>
      </c>
    </row>
    <row r="5" spans="1:4" ht="30" customHeight="1" x14ac:dyDescent="0.35">
      <c r="A5" s="511"/>
      <c r="B5" s="512"/>
      <c r="C5" s="473" t="s">
        <v>1349</v>
      </c>
      <c r="D5" s="473" t="s">
        <v>1280</v>
      </c>
    </row>
    <row r="6" spans="1:4" ht="20.149999999999999" customHeight="1" x14ac:dyDescent="0.35">
      <c r="A6" s="509">
        <v>1</v>
      </c>
      <c r="B6" s="484" t="s">
        <v>1350</v>
      </c>
      <c r="C6" s="513"/>
      <c r="D6" s="514"/>
    </row>
    <row r="7" spans="1:4" ht="29.25" customHeight="1" x14ac:dyDescent="0.35">
      <c r="A7" s="473">
        <v>2</v>
      </c>
      <c r="B7" s="475" t="s">
        <v>1351</v>
      </c>
      <c r="C7" s="514"/>
      <c r="D7" s="514"/>
    </row>
    <row r="8" spans="1:4" ht="20.149999999999999" customHeight="1" x14ac:dyDescent="0.35">
      <c r="A8" s="473">
        <v>3</v>
      </c>
      <c r="B8" s="475" t="s">
        <v>1352</v>
      </c>
      <c r="C8" s="514"/>
      <c r="D8" s="514"/>
    </row>
    <row r="9" spans="1:4" ht="20.149999999999999" customHeight="1" x14ac:dyDescent="0.35">
      <c r="A9" s="473">
        <v>4</v>
      </c>
      <c r="B9" s="475" t="s">
        <v>1353</v>
      </c>
      <c r="C9" s="514"/>
      <c r="D9" s="514"/>
    </row>
    <row r="10" spans="1:4" ht="20.149999999999999" customHeight="1" x14ac:dyDescent="0.35">
      <c r="A10" s="473">
        <v>5</v>
      </c>
      <c r="B10" s="475" t="s">
        <v>1354</v>
      </c>
      <c r="C10" s="514"/>
      <c r="D10" s="514"/>
    </row>
    <row r="11" spans="1:4" ht="20.149999999999999" customHeight="1" x14ac:dyDescent="0.35">
      <c r="A11" s="473">
        <v>6</v>
      </c>
      <c r="B11" s="475" t="s">
        <v>1355</v>
      </c>
      <c r="C11" s="514"/>
      <c r="D11" s="514"/>
    </row>
    <row r="12" spans="1:4" ht="20.149999999999999" customHeight="1" x14ac:dyDescent="0.35">
      <c r="A12" s="473">
        <v>7</v>
      </c>
      <c r="B12" s="475" t="s">
        <v>1356</v>
      </c>
      <c r="C12" s="514"/>
      <c r="D12" s="513"/>
    </row>
    <row r="13" spans="1:4" ht="20.149999999999999" customHeight="1" x14ac:dyDescent="0.35">
      <c r="A13" s="473">
        <v>8</v>
      </c>
      <c r="B13" s="475" t="s">
        <v>1357</v>
      </c>
      <c r="C13" s="514"/>
      <c r="D13" s="514"/>
    </row>
    <row r="14" spans="1:4" ht="20.149999999999999" customHeight="1" x14ac:dyDescent="0.35">
      <c r="A14" s="473">
        <v>9</v>
      </c>
      <c r="B14" s="475" t="s">
        <v>1358</v>
      </c>
      <c r="C14" s="514"/>
      <c r="D14" s="514"/>
    </row>
    <row r="15" spans="1:4" ht="20.149999999999999" customHeight="1" x14ac:dyDescent="0.35">
      <c r="A15" s="473">
        <v>10</v>
      </c>
      <c r="B15" s="475" t="s">
        <v>1359</v>
      </c>
      <c r="C15" s="514"/>
      <c r="D15" s="514"/>
    </row>
    <row r="16" spans="1:4" ht="20.149999999999999" customHeight="1" x14ac:dyDescent="0.35">
      <c r="A16" s="509">
        <v>11</v>
      </c>
      <c r="B16" s="492" t="s">
        <v>1360</v>
      </c>
      <c r="C16" s="513"/>
      <c r="D16" s="514"/>
    </row>
    <row r="17" spans="1:4" ht="32.25" customHeight="1" x14ac:dyDescent="0.35">
      <c r="A17" s="473">
        <v>12</v>
      </c>
      <c r="B17" s="475" t="s">
        <v>1361</v>
      </c>
      <c r="C17" s="514"/>
      <c r="D17" s="514"/>
    </row>
    <row r="18" spans="1:4" ht="20.149999999999999" customHeight="1" x14ac:dyDescent="0.35">
      <c r="A18" s="473">
        <v>13</v>
      </c>
      <c r="B18" s="475" t="s">
        <v>1352</v>
      </c>
      <c r="C18" s="514"/>
      <c r="D18" s="514"/>
    </row>
    <row r="19" spans="1:4" ht="20.149999999999999" customHeight="1" x14ac:dyDescent="0.35">
      <c r="A19" s="473">
        <v>14</v>
      </c>
      <c r="B19" s="475" t="s">
        <v>1353</v>
      </c>
      <c r="C19" s="514"/>
      <c r="D19" s="514"/>
    </row>
    <row r="20" spans="1:4" ht="20.149999999999999" customHeight="1" x14ac:dyDescent="0.35">
      <c r="A20" s="473">
        <v>15</v>
      </c>
      <c r="B20" s="475" t="s">
        <v>1354</v>
      </c>
      <c r="C20" s="514"/>
      <c r="D20" s="514"/>
    </row>
    <row r="21" spans="1:4" ht="20.149999999999999" customHeight="1" x14ac:dyDescent="0.35">
      <c r="A21" s="473">
        <v>16</v>
      </c>
      <c r="B21" s="475" t="s">
        <v>1355</v>
      </c>
      <c r="C21" s="514"/>
      <c r="D21" s="514"/>
    </row>
    <row r="22" spans="1:4" ht="20.149999999999999" customHeight="1" x14ac:dyDescent="0.35">
      <c r="A22" s="473">
        <v>17</v>
      </c>
      <c r="B22" s="475" t="s">
        <v>1356</v>
      </c>
      <c r="C22" s="514"/>
      <c r="D22" s="515"/>
    </row>
    <row r="23" spans="1:4" ht="20.149999999999999" customHeight="1" x14ac:dyDescent="0.35">
      <c r="A23" s="473">
        <v>18</v>
      </c>
      <c r="B23" s="475" t="s">
        <v>1357</v>
      </c>
      <c r="C23" s="514"/>
      <c r="D23" s="514"/>
    </row>
    <row r="24" spans="1:4" ht="20.149999999999999" customHeight="1" x14ac:dyDescent="0.35">
      <c r="A24" s="473">
        <v>19</v>
      </c>
      <c r="B24" s="475" t="s">
        <v>1358</v>
      </c>
      <c r="C24" s="514"/>
      <c r="D24" s="514"/>
    </row>
    <row r="25" spans="1:4" ht="20.149999999999999" customHeight="1" x14ac:dyDescent="0.35">
      <c r="A25" s="473">
        <v>20</v>
      </c>
      <c r="B25" s="475" t="s">
        <v>1359</v>
      </c>
      <c r="C25" s="514"/>
      <c r="D25" s="514"/>
    </row>
  </sheetData>
  <pageMargins left="0.70866141732283472" right="0.70866141732283472" top="0.74803149606299213" bottom="0.74803149606299213" header="0.31496062992125984" footer="0.31496062992125984"/>
  <pageSetup paperSize="9" scale="95" orientation="landscape" r:id="rId1"/>
  <headerFooter>
    <oddHeader>&amp;CEN 
Annex 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CC04-407A-4CE2-9C35-5594F4F3D8E1}">
  <sheetPr codeName="Sheet82">
    <pageSetUpPr fitToPage="1"/>
  </sheetPr>
  <dimension ref="A1:C16"/>
  <sheetViews>
    <sheetView workbookViewId="0"/>
    <sheetView workbookViewId="1"/>
  </sheetViews>
  <sheetFormatPr defaultColWidth="11.453125" defaultRowHeight="14.5" x14ac:dyDescent="0.35"/>
  <cols>
    <col min="1" max="1" width="14.7265625" style="1" customWidth="1"/>
    <col min="2" max="2" width="12.26953125" style="1" bestFit="1" customWidth="1"/>
    <col min="3" max="3" width="87.26953125" style="1" customWidth="1"/>
    <col min="4" max="16384" width="11.453125" style="1"/>
  </cols>
  <sheetData>
    <row r="1" spans="1:3" ht="18.5" x14ac:dyDescent="0.45">
      <c r="A1" s="44" t="s">
        <v>1362</v>
      </c>
    </row>
    <row r="2" spans="1:3" x14ac:dyDescent="0.35">
      <c r="A2" s="1" t="s">
        <v>121</v>
      </c>
    </row>
    <row r="5" spans="1:3" x14ac:dyDescent="0.35">
      <c r="A5" s="40" t="s">
        <v>122</v>
      </c>
      <c r="B5" s="16" t="s">
        <v>114</v>
      </c>
      <c r="C5" s="45" t="s">
        <v>123</v>
      </c>
    </row>
    <row r="6" spans="1:3" ht="87" x14ac:dyDescent="0.35">
      <c r="A6" s="42" t="s">
        <v>1368</v>
      </c>
      <c r="B6" s="16" t="s">
        <v>117</v>
      </c>
      <c r="C6" s="516" t="s">
        <v>1369</v>
      </c>
    </row>
    <row r="7" spans="1:3" ht="87" x14ac:dyDescent="0.35">
      <c r="A7" s="42" t="s">
        <v>1370</v>
      </c>
      <c r="B7" s="46" t="s">
        <v>118</v>
      </c>
      <c r="C7" s="516" t="s">
        <v>1371</v>
      </c>
    </row>
    <row r="8" spans="1:3" ht="43.5" x14ac:dyDescent="0.35">
      <c r="A8" s="42" t="s">
        <v>1372</v>
      </c>
      <c r="B8" s="16" t="s">
        <v>148</v>
      </c>
      <c r="C8" s="84" t="s">
        <v>1373</v>
      </c>
    </row>
    <row r="9" spans="1:3" ht="116" x14ac:dyDescent="0.35">
      <c r="A9" s="42" t="s">
        <v>1374</v>
      </c>
      <c r="B9" s="16" t="s">
        <v>133</v>
      </c>
      <c r="C9" s="516" t="s">
        <v>1375</v>
      </c>
    </row>
    <row r="10" spans="1:3" ht="29" x14ac:dyDescent="0.35">
      <c r="A10" s="42" t="s">
        <v>1376</v>
      </c>
      <c r="B10" s="16" t="s">
        <v>135</v>
      </c>
      <c r="C10" s="84" t="s">
        <v>1377</v>
      </c>
    </row>
    <row r="11" spans="1:3" ht="29" x14ac:dyDescent="0.35">
      <c r="A11" s="42" t="s">
        <v>1378</v>
      </c>
      <c r="B11" s="16" t="s">
        <v>138</v>
      </c>
      <c r="C11" s="84" t="s">
        <v>1379</v>
      </c>
    </row>
    <row r="12" spans="1:3" ht="29" x14ac:dyDescent="0.35">
      <c r="A12" s="42" t="s">
        <v>1380</v>
      </c>
      <c r="B12" s="16" t="s">
        <v>141</v>
      </c>
      <c r="C12" s="84" t="s">
        <v>1381</v>
      </c>
    </row>
    <row r="13" spans="1:3" ht="29" x14ac:dyDescent="0.35">
      <c r="A13" s="42" t="s">
        <v>1382</v>
      </c>
      <c r="B13" s="16" t="s">
        <v>285</v>
      </c>
      <c r="C13" s="84" t="s">
        <v>1383</v>
      </c>
    </row>
    <row r="14" spans="1:3" ht="87" x14ac:dyDescent="0.35">
      <c r="A14" s="42" t="s">
        <v>1384</v>
      </c>
      <c r="B14" s="16" t="s">
        <v>334</v>
      </c>
      <c r="C14" s="516" t="s">
        <v>1385</v>
      </c>
    </row>
    <row r="16" spans="1:3" x14ac:dyDescent="0.35">
      <c r="B16" s="1157"/>
      <c r="C16" s="989"/>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094A-AF6E-43D9-B1CB-BF95D82DF709}">
  <sheetPr codeName="Sheet83">
    <pageSetUpPr fitToPage="1"/>
  </sheetPr>
  <dimension ref="A1:Q20"/>
  <sheetViews>
    <sheetView topLeftCell="A7" workbookViewId="0">
      <selection activeCell="I30" sqref="I30"/>
    </sheetView>
    <sheetView workbookViewId="1"/>
  </sheetViews>
  <sheetFormatPr defaultColWidth="9.1796875" defaultRowHeight="14.5" x14ac:dyDescent="0.35"/>
  <cols>
    <col min="1" max="1" width="5.1796875" style="1" customWidth="1"/>
    <col min="2" max="2" width="27.1796875" style="1" customWidth="1"/>
    <col min="3" max="17" width="12.26953125" style="1" customWidth="1"/>
    <col min="18" max="16384" width="9.1796875" style="1"/>
  </cols>
  <sheetData>
    <row r="1" spans="1:17" ht="18.5" x14ac:dyDescent="0.45">
      <c r="A1" s="3"/>
      <c r="B1" s="1160" t="s">
        <v>1386</v>
      </c>
      <c r="C1" s="1160"/>
      <c r="D1" s="1160"/>
      <c r="E1" s="1160"/>
      <c r="F1" s="1160"/>
      <c r="G1" s="1160"/>
      <c r="H1" s="1160"/>
      <c r="I1" s="1160"/>
      <c r="J1" s="1160"/>
      <c r="K1" s="1160"/>
      <c r="L1" s="1160"/>
      <c r="M1" s="1160"/>
      <c r="N1" s="1160"/>
      <c r="O1" s="1160"/>
      <c r="P1" s="1160"/>
      <c r="Q1" s="1160"/>
    </row>
    <row r="4" spans="1:17" x14ac:dyDescent="0.35">
      <c r="A4" s="517"/>
      <c r="B4" s="518"/>
      <c r="C4" s="403" t="s">
        <v>7</v>
      </c>
      <c r="D4" s="403" t="s">
        <v>8</v>
      </c>
      <c r="E4" s="403" t="s">
        <v>9</v>
      </c>
      <c r="F4" s="403" t="s">
        <v>46</v>
      </c>
      <c r="G4" s="403" t="s">
        <v>47</v>
      </c>
      <c r="H4" s="403" t="s">
        <v>156</v>
      </c>
      <c r="I4" s="403" t="s">
        <v>157</v>
      </c>
      <c r="J4" s="403" t="s">
        <v>158</v>
      </c>
      <c r="K4" s="403" t="s">
        <v>159</v>
      </c>
      <c r="L4" s="403" t="s">
        <v>160</v>
      </c>
      <c r="M4" s="403" t="s">
        <v>161</v>
      </c>
      <c r="N4" s="403" t="s">
        <v>162</v>
      </c>
      <c r="O4" s="403" t="s">
        <v>163</v>
      </c>
      <c r="P4" s="403" t="s">
        <v>758</v>
      </c>
      <c r="Q4" s="403" t="s">
        <v>759</v>
      </c>
    </row>
    <row r="5" spans="1:17" x14ac:dyDescent="0.35">
      <c r="A5" s="517"/>
      <c r="B5" s="518"/>
      <c r="C5" s="1161" t="s">
        <v>1387</v>
      </c>
      <c r="D5" s="1161"/>
      <c r="E5" s="1161"/>
      <c r="F5" s="1161"/>
      <c r="G5" s="1161"/>
      <c r="H5" s="1161"/>
      <c r="I5" s="1161"/>
      <c r="J5" s="1161" t="s">
        <v>1388</v>
      </c>
      <c r="K5" s="1161"/>
      <c r="L5" s="1161"/>
      <c r="M5" s="1161"/>
      <c r="N5" s="1161" t="s">
        <v>1389</v>
      </c>
      <c r="O5" s="1161"/>
      <c r="P5" s="1161"/>
      <c r="Q5" s="1161"/>
    </row>
    <row r="6" spans="1:17" x14ac:dyDescent="0.35">
      <c r="A6" s="517"/>
      <c r="B6" s="518"/>
      <c r="C6" s="1162" t="s">
        <v>1390</v>
      </c>
      <c r="D6" s="1163"/>
      <c r="E6" s="1163"/>
      <c r="F6" s="1164"/>
      <c r="G6" s="1165" t="s">
        <v>1391</v>
      </c>
      <c r="H6" s="1161"/>
      <c r="I6" s="519" t="s">
        <v>1392</v>
      </c>
      <c r="J6" s="1161" t="s">
        <v>1390</v>
      </c>
      <c r="K6" s="1161"/>
      <c r="L6" s="1158" t="s">
        <v>1391</v>
      </c>
      <c r="M6" s="519" t="s">
        <v>1392</v>
      </c>
      <c r="N6" s="1161" t="s">
        <v>1390</v>
      </c>
      <c r="O6" s="1161"/>
      <c r="P6" s="1158" t="s">
        <v>1391</v>
      </c>
      <c r="Q6" s="519" t="s">
        <v>1392</v>
      </c>
    </row>
    <row r="7" spans="1:17" x14ac:dyDescent="0.35">
      <c r="A7" s="517"/>
      <c r="B7" s="518"/>
      <c r="C7" s="1167" t="s">
        <v>1393</v>
      </c>
      <c r="D7" s="1164"/>
      <c r="E7" s="1167" t="s">
        <v>1394</v>
      </c>
      <c r="F7" s="1164"/>
      <c r="G7" s="1166"/>
      <c r="H7" s="1158" t="s">
        <v>1395</v>
      </c>
      <c r="I7" s="1166"/>
      <c r="J7" s="1158" t="s">
        <v>1393</v>
      </c>
      <c r="K7" s="1158" t="s">
        <v>1394</v>
      </c>
      <c r="L7" s="1166"/>
      <c r="M7" s="1166"/>
      <c r="N7" s="1158" t="s">
        <v>1393</v>
      </c>
      <c r="O7" s="1158" t="s">
        <v>1394</v>
      </c>
      <c r="P7" s="1166"/>
      <c r="Q7" s="1166"/>
    </row>
    <row r="8" spans="1:17" x14ac:dyDescent="0.35">
      <c r="A8" s="520"/>
      <c r="B8" s="521"/>
      <c r="C8" s="522"/>
      <c r="D8" s="403" t="s">
        <v>1395</v>
      </c>
      <c r="E8" s="522"/>
      <c r="F8" s="403" t="s">
        <v>1395</v>
      </c>
      <c r="G8" s="1159"/>
      <c r="H8" s="1159"/>
      <c r="I8" s="1159"/>
      <c r="J8" s="1159"/>
      <c r="K8" s="1159"/>
      <c r="L8" s="1159"/>
      <c r="M8" s="1159"/>
      <c r="N8" s="1159"/>
      <c r="O8" s="1159"/>
      <c r="P8" s="1159"/>
      <c r="Q8" s="1159"/>
    </row>
    <row r="9" spans="1:17" x14ac:dyDescent="0.35">
      <c r="A9" s="523">
        <v>1</v>
      </c>
      <c r="B9" s="524" t="s">
        <v>1396</v>
      </c>
      <c r="C9" s="522"/>
      <c r="D9" s="403"/>
      <c r="E9" s="522"/>
      <c r="F9" s="403"/>
      <c r="G9" s="497"/>
      <c r="H9" s="497"/>
      <c r="I9" s="497"/>
      <c r="J9" s="497"/>
      <c r="K9" s="497"/>
      <c r="L9" s="497"/>
      <c r="M9" s="497"/>
      <c r="N9" s="497"/>
      <c r="O9" s="497"/>
      <c r="P9" s="497"/>
      <c r="Q9" s="497"/>
    </row>
    <row r="10" spans="1:17" x14ac:dyDescent="0.35">
      <c r="A10" s="143">
        <v>2</v>
      </c>
      <c r="B10" s="525" t="s">
        <v>1397</v>
      </c>
      <c r="C10" s="403"/>
      <c r="D10" s="403"/>
      <c r="E10" s="403"/>
      <c r="F10" s="403"/>
      <c r="G10" s="403"/>
      <c r="H10" s="403"/>
      <c r="I10" s="403"/>
      <c r="J10" s="403"/>
      <c r="K10" s="403"/>
      <c r="L10" s="403"/>
      <c r="M10" s="403"/>
      <c r="N10" s="403"/>
      <c r="O10" s="403"/>
      <c r="P10" s="403"/>
      <c r="Q10" s="403"/>
    </row>
    <row r="11" spans="1:17" x14ac:dyDescent="0.35">
      <c r="A11" s="143">
        <v>3</v>
      </c>
      <c r="B11" s="170" t="s">
        <v>1398</v>
      </c>
      <c r="C11" s="170"/>
      <c r="D11" s="170"/>
      <c r="E11" s="170"/>
      <c r="F11" s="170"/>
      <c r="G11" s="170"/>
      <c r="H11" s="170"/>
      <c r="I11" s="170"/>
      <c r="J11" s="170"/>
      <c r="K11" s="170"/>
      <c r="L11" s="170"/>
      <c r="M11" s="170"/>
      <c r="N11" s="170"/>
      <c r="O11" s="170"/>
      <c r="P11" s="170"/>
      <c r="Q11" s="170"/>
    </row>
    <row r="12" spans="1:17" x14ac:dyDescent="0.35">
      <c r="A12" s="143">
        <v>4</v>
      </c>
      <c r="B12" s="170" t="s">
        <v>1399</v>
      </c>
      <c r="C12" s="170"/>
      <c r="D12" s="170"/>
      <c r="E12" s="170"/>
      <c r="F12" s="170"/>
      <c r="G12" s="170"/>
      <c r="H12" s="170"/>
      <c r="I12" s="170"/>
      <c r="J12" s="170"/>
      <c r="K12" s="170"/>
      <c r="L12" s="170"/>
      <c r="M12" s="170"/>
      <c r="N12" s="170"/>
      <c r="O12" s="170"/>
      <c r="P12" s="170"/>
      <c r="Q12" s="170"/>
    </row>
    <row r="13" spans="1:17" x14ac:dyDescent="0.35">
      <c r="A13" s="143">
        <v>5</v>
      </c>
      <c r="B13" s="170" t="s">
        <v>1400</v>
      </c>
      <c r="C13" s="170"/>
      <c r="D13" s="170"/>
      <c r="E13" s="170"/>
      <c r="F13" s="170"/>
      <c r="G13" s="170"/>
      <c r="H13" s="170"/>
      <c r="I13" s="170"/>
      <c r="J13" s="170"/>
      <c r="K13" s="170"/>
      <c r="L13" s="170"/>
      <c r="M13" s="170"/>
      <c r="N13" s="170"/>
      <c r="O13" s="170"/>
      <c r="P13" s="170"/>
      <c r="Q13" s="170"/>
    </row>
    <row r="14" spans="1:17" x14ac:dyDescent="0.35">
      <c r="A14" s="143">
        <v>6</v>
      </c>
      <c r="B14" s="170" t="s">
        <v>1401</v>
      </c>
      <c r="C14" s="170"/>
      <c r="D14" s="170"/>
      <c r="E14" s="170"/>
      <c r="F14" s="170"/>
      <c r="G14" s="170"/>
      <c r="H14" s="170"/>
      <c r="I14" s="170"/>
      <c r="J14" s="170"/>
      <c r="K14" s="170"/>
      <c r="L14" s="170"/>
      <c r="M14" s="170"/>
      <c r="N14" s="170"/>
      <c r="O14" s="170"/>
      <c r="P14" s="170"/>
      <c r="Q14" s="170"/>
    </row>
    <row r="15" spans="1:17" x14ac:dyDescent="0.35">
      <c r="A15" s="143">
        <v>7</v>
      </c>
      <c r="B15" s="526" t="s">
        <v>1402</v>
      </c>
      <c r="C15" s="403"/>
      <c r="D15" s="403"/>
      <c r="E15" s="403"/>
      <c r="F15" s="403"/>
      <c r="G15" s="403"/>
      <c r="H15" s="403"/>
      <c r="I15" s="403"/>
      <c r="J15" s="403"/>
      <c r="K15" s="403"/>
      <c r="L15" s="403"/>
      <c r="M15" s="403"/>
      <c r="N15" s="403"/>
      <c r="O15" s="403"/>
      <c r="P15" s="403"/>
      <c r="Q15" s="403"/>
    </row>
    <row r="16" spans="1:17" x14ac:dyDescent="0.35">
      <c r="A16" s="143">
        <v>8</v>
      </c>
      <c r="B16" s="170" t="s">
        <v>1403</v>
      </c>
      <c r="C16" s="170"/>
      <c r="D16" s="170"/>
      <c r="E16" s="170"/>
      <c r="F16" s="170"/>
      <c r="G16" s="170"/>
      <c r="H16" s="170"/>
      <c r="I16" s="170"/>
      <c r="J16" s="170"/>
      <c r="K16" s="170"/>
      <c r="L16" s="170"/>
      <c r="M16" s="170"/>
      <c r="N16" s="170"/>
      <c r="O16" s="170"/>
      <c r="P16" s="170"/>
      <c r="Q16" s="170"/>
    </row>
    <row r="17" spans="1:17" x14ac:dyDescent="0.35">
      <c r="A17" s="143">
        <v>9</v>
      </c>
      <c r="B17" s="170" t="s">
        <v>1404</v>
      </c>
      <c r="C17" s="170"/>
      <c r="D17" s="170"/>
      <c r="E17" s="170"/>
      <c r="F17" s="170"/>
      <c r="G17" s="170"/>
      <c r="H17" s="170"/>
      <c r="I17" s="170"/>
      <c r="J17" s="170"/>
      <c r="K17" s="170"/>
      <c r="L17" s="170"/>
      <c r="M17" s="170"/>
      <c r="N17" s="170"/>
      <c r="O17" s="170"/>
      <c r="P17" s="170"/>
      <c r="Q17" s="170"/>
    </row>
    <row r="18" spans="1:17" x14ac:dyDescent="0.35">
      <c r="A18" s="143">
        <v>10</v>
      </c>
      <c r="B18" s="170" t="s">
        <v>1405</v>
      </c>
      <c r="C18" s="170"/>
      <c r="D18" s="170"/>
      <c r="E18" s="170"/>
      <c r="F18" s="170"/>
      <c r="G18" s="170"/>
      <c r="H18" s="170"/>
      <c r="I18" s="170"/>
      <c r="J18" s="170"/>
      <c r="K18" s="170"/>
      <c r="L18" s="170"/>
      <c r="M18" s="170"/>
      <c r="N18" s="170"/>
      <c r="O18" s="170"/>
      <c r="P18" s="170"/>
      <c r="Q18" s="170"/>
    </row>
    <row r="19" spans="1:17" x14ac:dyDescent="0.35">
      <c r="A19" s="143">
        <v>11</v>
      </c>
      <c r="B19" s="170" t="s">
        <v>1406</v>
      </c>
      <c r="C19" s="170"/>
      <c r="D19" s="170"/>
      <c r="E19" s="170"/>
      <c r="F19" s="170"/>
      <c r="G19" s="170"/>
      <c r="H19" s="170"/>
      <c r="I19" s="170"/>
      <c r="J19" s="170"/>
      <c r="K19" s="170"/>
      <c r="L19" s="170"/>
      <c r="M19" s="170"/>
      <c r="N19" s="170"/>
      <c r="O19" s="170"/>
      <c r="P19" s="170"/>
      <c r="Q19" s="170"/>
    </row>
    <row r="20" spans="1:17" x14ac:dyDescent="0.35">
      <c r="A20" s="143">
        <v>12</v>
      </c>
      <c r="B20" s="170" t="s">
        <v>1401</v>
      </c>
      <c r="C20" s="170"/>
      <c r="D20" s="170"/>
      <c r="E20" s="170"/>
      <c r="F20" s="170"/>
      <c r="G20" s="170"/>
      <c r="H20" s="170"/>
      <c r="I20" s="170"/>
      <c r="J20" s="170"/>
      <c r="K20" s="170"/>
      <c r="L20" s="170"/>
      <c r="M20" s="170"/>
      <c r="N20" s="170"/>
      <c r="O20" s="170"/>
      <c r="P20" s="170"/>
      <c r="Q20" s="170"/>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4CDC-472E-4AB9-9C07-016754758E4E}">
  <sheetPr codeName="Sheet84">
    <pageSetUpPr fitToPage="1"/>
  </sheetPr>
  <dimension ref="A1:N19"/>
  <sheetViews>
    <sheetView workbookViewId="0">
      <selection activeCell="I30" sqref="I30"/>
    </sheetView>
    <sheetView workbookViewId="1"/>
  </sheetViews>
  <sheetFormatPr defaultColWidth="9.1796875" defaultRowHeight="14.5" x14ac:dyDescent="0.35"/>
  <cols>
    <col min="1" max="1" width="5.26953125" style="1" customWidth="1"/>
    <col min="2" max="2" width="27.1796875" style="1" customWidth="1"/>
    <col min="3" max="12" width="12.26953125" style="1" customWidth="1"/>
    <col min="13" max="13" width="15.81640625" style="1" customWidth="1"/>
    <col min="14" max="16384" width="9.1796875" style="1"/>
  </cols>
  <sheetData>
    <row r="1" spans="1:14" ht="18.5" x14ac:dyDescent="0.45">
      <c r="B1" s="351" t="s">
        <v>1364</v>
      </c>
      <c r="C1" s="44"/>
      <c r="D1" s="44"/>
      <c r="E1" s="44"/>
      <c r="F1" s="44"/>
      <c r="G1" s="44"/>
      <c r="H1" s="44"/>
      <c r="I1" s="44"/>
      <c r="J1" s="44"/>
      <c r="K1" s="44"/>
      <c r="L1" s="44"/>
      <c r="M1" s="44"/>
    </row>
    <row r="4" spans="1:14" x14ac:dyDescent="0.35">
      <c r="A4" s="517"/>
      <c r="B4" s="518"/>
      <c r="C4" s="403" t="s">
        <v>7</v>
      </c>
      <c r="D4" s="403" t="s">
        <v>8</v>
      </c>
      <c r="E4" s="403" t="s">
        <v>9</v>
      </c>
      <c r="F4" s="403" t="s">
        <v>46</v>
      </c>
      <c r="G4" s="403" t="s">
        <v>47</v>
      </c>
      <c r="H4" s="403" t="s">
        <v>156</v>
      </c>
      <c r="I4" s="403" t="s">
        <v>157</v>
      </c>
      <c r="J4" s="403" t="s">
        <v>158</v>
      </c>
      <c r="K4" s="403" t="s">
        <v>159</v>
      </c>
      <c r="L4" s="403" t="s">
        <v>160</v>
      </c>
      <c r="M4" s="403" t="s">
        <v>161</v>
      </c>
      <c r="N4" s="403" t="s">
        <v>162</v>
      </c>
    </row>
    <row r="5" spans="1:14" x14ac:dyDescent="0.35">
      <c r="A5" s="517"/>
      <c r="B5" s="518"/>
      <c r="C5" s="1161" t="s">
        <v>1387</v>
      </c>
      <c r="D5" s="1161"/>
      <c r="E5" s="1161"/>
      <c r="F5" s="1161"/>
      <c r="G5" s="1161" t="s">
        <v>1388</v>
      </c>
      <c r="H5" s="1161"/>
      <c r="I5" s="1161"/>
      <c r="J5" s="1161"/>
      <c r="K5" s="1161" t="s">
        <v>1389</v>
      </c>
      <c r="L5" s="1161"/>
      <c r="M5" s="1161"/>
      <c r="N5" s="1161"/>
    </row>
    <row r="6" spans="1:14" x14ac:dyDescent="0.35">
      <c r="A6" s="517"/>
      <c r="B6" s="518"/>
      <c r="C6" s="1162" t="s">
        <v>1390</v>
      </c>
      <c r="D6" s="1163"/>
      <c r="E6" s="1158" t="s">
        <v>1391</v>
      </c>
      <c r="F6" s="519" t="s">
        <v>1392</v>
      </c>
      <c r="G6" s="1161" t="s">
        <v>1390</v>
      </c>
      <c r="H6" s="1161"/>
      <c r="I6" s="1158" t="s">
        <v>1391</v>
      </c>
      <c r="J6" s="519" t="s">
        <v>1392</v>
      </c>
      <c r="K6" s="1161" t="s">
        <v>1390</v>
      </c>
      <c r="L6" s="1161"/>
      <c r="M6" s="1158" t="s">
        <v>1391</v>
      </c>
      <c r="N6" s="519" t="s">
        <v>1392</v>
      </c>
    </row>
    <row r="7" spans="1:14" x14ac:dyDescent="0.35">
      <c r="A7" s="520"/>
      <c r="B7" s="521"/>
      <c r="C7" s="527" t="s">
        <v>1393</v>
      </c>
      <c r="D7" s="527" t="s">
        <v>1394</v>
      </c>
      <c r="E7" s="1159"/>
      <c r="F7" s="497"/>
      <c r="G7" s="528" t="s">
        <v>1393</v>
      </c>
      <c r="H7" s="528" t="s">
        <v>1394</v>
      </c>
      <c r="I7" s="1159"/>
      <c r="J7" s="497"/>
      <c r="K7" s="528" t="s">
        <v>1393</v>
      </c>
      <c r="L7" s="528" t="s">
        <v>1394</v>
      </c>
      <c r="M7" s="1159"/>
      <c r="N7" s="497"/>
    </row>
    <row r="8" spans="1:14" x14ac:dyDescent="0.35">
      <c r="A8" s="523">
        <v>1</v>
      </c>
      <c r="B8" s="524" t="s">
        <v>1396</v>
      </c>
      <c r="C8" s="527"/>
      <c r="D8" s="527"/>
      <c r="E8" s="497"/>
      <c r="F8" s="528"/>
      <c r="G8" s="528"/>
      <c r="H8" s="528"/>
      <c r="I8" s="497"/>
      <c r="J8" s="528"/>
      <c r="K8" s="528"/>
      <c r="L8" s="528"/>
      <c r="M8" s="497"/>
      <c r="N8" s="528"/>
    </row>
    <row r="9" spans="1:14" x14ac:dyDescent="0.35">
      <c r="A9" s="143">
        <v>2</v>
      </c>
      <c r="B9" s="529" t="s">
        <v>1397</v>
      </c>
      <c r="C9" s="403"/>
      <c r="D9" s="403"/>
      <c r="E9" s="403"/>
      <c r="F9" s="403"/>
      <c r="G9" s="403"/>
      <c r="H9" s="403"/>
      <c r="I9" s="403"/>
      <c r="J9" s="403"/>
      <c r="K9" s="403"/>
      <c r="L9" s="403"/>
      <c r="M9" s="403"/>
      <c r="N9" s="403"/>
    </row>
    <row r="10" spans="1:14" x14ac:dyDescent="0.35">
      <c r="A10" s="143">
        <v>3</v>
      </c>
      <c r="B10" s="530" t="s">
        <v>1398</v>
      </c>
      <c r="C10" s="170"/>
      <c r="D10" s="170"/>
      <c r="E10" s="170"/>
      <c r="F10" s="170"/>
      <c r="G10" s="170"/>
      <c r="H10" s="170"/>
      <c r="I10" s="170"/>
      <c r="J10" s="170"/>
      <c r="K10" s="170"/>
      <c r="L10" s="170"/>
      <c r="M10" s="170"/>
      <c r="N10" s="170"/>
    </row>
    <row r="11" spans="1:14" x14ac:dyDescent="0.35">
      <c r="A11" s="143">
        <v>4</v>
      </c>
      <c r="B11" s="530" t="s">
        <v>1399</v>
      </c>
      <c r="C11" s="170"/>
      <c r="D11" s="170"/>
      <c r="E11" s="170"/>
      <c r="F11" s="170"/>
      <c r="G11" s="170"/>
      <c r="H11" s="170"/>
      <c r="I11" s="170"/>
      <c r="J11" s="170"/>
      <c r="K11" s="170"/>
      <c r="L11" s="170"/>
      <c r="M11" s="170"/>
      <c r="N11" s="170"/>
    </row>
    <row r="12" spans="1:14" x14ac:dyDescent="0.35">
      <c r="A12" s="143">
        <v>5</v>
      </c>
      <c r="B12" s="530" t="s">
        <v>1400</v>
      </c>
      <c r="C12" s="170"/>
      <c r="D12" s="170"/>
      <c r="E12" s="170"/>
      <c r="F12" s="170"/>
      <c r="G12" s="170"/>
      <c r="H12" s="170"/>
      <c r="I12" s="170"/>
      <c r="J12" s="170"/>
      <c r="K12" s="170"/>
      <c r="L12" s="170"/>
      <c r="M12" s="170"/>
      <c r="N12" s="170"/>
    </row>
    <row r="13" spans="1:14" x14ac:dyDescent="0.35">
      <c r="A13" s="143">
        <v>6</v>
      </c>
      <c r="B13" s="530" t="s">
        <v>1401</v>
      </c>
      <c r="C13" s="170"/>
      <c r="D13" s="170"/>
      <c r="E13" s="170"/>
      <c r="F13" s="170"/>
      <c r="G13" s="170"/>
      <c r="H13" s="170"/>
      <c r="I13" s="170"/>
      <c r="J13" s="170"/>
      <c r="K13" s="170"/>
      <c r="L13" s="170"/>
      <c r="M13" s="170"/>
      <c r="N13" s="170"/>
    </row>
    <row r="14" spans="1:14" ht="15.75" customHeight="1" x14ac:dyDescent="0.35">
      <c r="A14" s="143">
        <v>7</v>
      </c>
      <c r="B14" s="529" t="s">
        <v>1402</v>
      </c>
      <c r="C14" s="403"/>
      <c r="D14" s="403"/>
      <c r="E14" s="403"/>
      <c r="F14" s="403"/>
      <c r="G14" s="403"/>
      <c r="H14" s="403"/>
      <c r="I14" s="403"/>
      <c r="J14" s="403"/>
      <c r="K14" s="403"/>
      <c r="L14" s="403"/>
      <c r="M14" s="403"/>
      <c r="N14" s="403"/>
    </row>
    <row r="15" spans="1:14" x14ac:dyDescent="0.35">
      <c r="A15" s="143">
        <v>8</v>
      </c>
      <c r="B15" s="530" t="s">
        <v>1403</v>
      </c>
      <c r="C15" s="170"/>
      <c r="D15" s="170"/>
      <c r="E15" s="170"/>
      <c r="F15" s="170"/>
      <c r="G15" s="170"/>
      <c r="H15" s="170"/>
      <c r="I15" s="170"/>
      <c r="J15" s="170"/>
      <c r="K15" s="170"/>
      <c r="L15" s="170"/>
      <c r="M15" s="170"/>
      <c r="N15" s="170"/>
    </row>
    <row r="16" spans="1:14" x14ac:dyDescent="0.35">
      <c r="A16" s="143">
        <v>9</v>
      </c>
      <c r="B16" s="530" t="s">
        <v>1404</v>
      </c>
      <c r="C16" s="170"/>
      <c r="D16" s="170"/>
      <c r="E16" s="170"/>
      <c r="F16" s="170"/>
      <c r="G16" s="170"/>
      <c r="H16" s="170"/>
      <c r="I16" s="170"/>
      <c r="J16" s="170"/>
      <c r="K16" s="170"/>
      <c r="L16" s="170"/>
      <c r="M16" s="170"/>
      <c r="N16" s="170"/>
    </row>
    <row r="17" spans="1:14" x14ac:dyDescent="0.35">
      <c r="A17" s="143">
        <v>10</v>
      </c>
      <c r="B17" s="530" t="s">
        <v>1405</v>
      </c>
      <c r="C17" s="170"/>
      <c r="D17" s="170"/>
      <c r="E17" s="170"/>
      <c r="F17" s="170"/>
      <c r="G17" s="170"/>
      <c r="H17" s="170"/>
      <c r="I17" s="170"/>
      <c r="J17" s="170"/>
      <c r="K17" s="170"/>
      <c r="L17" s="170"/>
      <c r="M17" s="170"/>
      <c r="N17" s="170"/>
    </row>
    <row r="18" spans="1:14" x14ac:dyDescent="0.35">
      <c r="A18" s="143">
        <v>11</v>
      </c>
      <c r="B18" s="530" t="s">
        <v>1406</v>
      </c>
      <c r="C18" s="170"/>
      <c r="D18" s="170"/>
      <c r="E18" s="170"/>
      <c r="F18" s="170"/>
      <c r="G18" s="170"/>
      <c r="H18" s="170"/>
      <c r="I18" s="170"/>
      <c r="J18" s="170"/>
      <c r="K18" s="170"/>
      <c r="L18" s="170"/>
      <c r="M18" s="170"/>
      <c r="N18" s="170"/>
    </row>
    <row r="19" spans="1:14" x14ac:dyDescent="0.35">
      <c r="A19" s="143">
        <v>12</v>
      </c>
      <c r="B19" s="530" t="s">
        <v>1401</v>
      </c>
      <c r="C19" s="170"/>
      <c r="D19" s="170"/>
      <c r="E19" s="170"/>
      <c r="F19" s="170"/>
      <c r="G19" s="170"/>
      <c r="H19" s="170"/>
      <c r="I19" s="170"/>
      <c r="J19" s="170"/>
      <c r="K19" s="170"/>
      <c r="L19" s="170"/>
      <c r="M19" s="170"/>
      <c r="N19" s="170"/>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F89-2AB5-45A9-86B5-DBC25F5F906A}">
  <sheetPr codeName="Sheet85">
    <pageSetUpPr fitToPage="1"/>
  </sheetPr>
  <dimension ref="A1:T21"/>
  <sheetViews>
    <sheetView workbookViewId="0">
      <selection activeCell="I30" sqref="I30"/>
    </sheetView>
    <sheetView workbookViewId="1"/>
  </sheetViews>
  <sheetFormatPr defaultColWidth="9.1796875" defaultRowHeight="14.5" x14ac:dyDescent="0.35"/>
  <cols>
    <col min="1" max="1" width="5.1796875" style="1" customWidth="1"/>
    <col min="2" max="3" width="13.7265625" style="1" customWidth="1"/>
    <col min="4" max="20" width="13.453125" style="1" customWidth="1"/>
    <col min="21" max="16384" width="9.1796875" style="1"/>
  </cols>
  <sheetData>
    <row r="1" spans="1:20" ht="18.5" x14ac:dyDescent="0.45">
      <c r="B1" s="351" t="s">
        <v>1365</v>
      </c>
    </row>
    <row r="2" spans="1:20" ht="18.5" x14ac:dyDescent="0.45">
      <c r="B2" s="531"/>
      <c r="C2" s="532"/>
      <c r="D2" s="532"/>
      <c r="E2" s="532"/>
      <c r="F2" s="532"/>
      <c r="G2" s="532"/>
      <c r="H2" s="532"/>
      <c r="I2" s="532"/>
      <c r="J2" s="532"/>
      <c r="K2" s="532"/>
      <c r="L2" s="78"/>
      <c r="M2" s="78"/>
    </row>
    <row r="4" spans="1:20" x14ac:dyDescent="0.35">
      <c r="A4" s="3"/>
      <c r="B4" s="3"/>
      <c r="C4" s="3"/>
      <c r="D4" s="403" t="s">
        <v>7</v>
      </c>
      <c r="E4" s="403" t="s">
        <v>8</v>
      </c>
      <c r="F4" s="403" t="s">
        <v>9</v>
      </c>
      <c r="G4" s="403" t="s">
        <v>46</v>
      </c>
      <c r="H4" s="403" t="s">
        <v>47</v>
      </c>
      <c r="I4" s="403" t="s">
        <v>156</v>
      </c>
      <c r="J4" s="403" t="s">
        <v>157</v>
      </c>
      <c r="K4" s="403" t="s">
        <v>158</v>
      </c>
      <c r="L4" s="403" t="s">
        <v>159</v>
      </c>
      <c r="M4" s="403" t="s">
        <v>160</v>
      </c>
      <c r="N4" s="403" t="s">
        <v>161</v>
      </c>
      <c r="O4" s="403" t="s">
        <v>162</v>
      </c>
      <c r="P4" s="403" t="s">
        <v>163</v>
      </c>
      <c r="Q4" s="403" t="s">
        <v>758</v>
      </c>
      <c r="R4" s="403" t="s">
        <v>759</v>
      </c>
      <c r="S4" s="403" t="s">
        <v>1407</v>
      </c>
      <c r="T4" s="403" t="s">
        <v>1408</v>
      </c>
    </row>
    <row r="5" spans="1:20" x14ac:dyDescent="0.35">
      <c r="A5" s="3"/>
      <c r="B5" s="3"/>
      <c r="C5" s="3"/>
      <c r="D5" s="1169" t="s">
        <v>1409</v>
      </c>
      <c r="E5" s="1161"/>
      <c r="F5" s="1161"/>
      <c r="G5" s="1161"/>
      <c r="H5" s="1161"/>
      <c r="I5" s="1161" t="s">
        <v>1410</v>
      </c>
      <c r="J5" s="1161"/>
      <c r="K5" s="1161"/>
      <c r="L5" s="1161"/>
      <c r="M5" s="1161" t="s">
        <v>1411</v>
      </c>
      <c r="N5" s="1161"/>
      <c r="O5" s="1161"/>
      <c r="P5" s="1161"/>
      <c r="Q5" s="1161" t="s">
        <v>1412</v>
      </c>
      <c r="R5" s="1161"/>
      <c r="S5" s="1161"/>
      <c r="T5" s="1161"/>
    </row>
    <row r="6" spans="1:20" s="92" customFormat="1" ht="29" x14ac:dyDescent="0.35">
      <c r="A6" s="517"/>
      <c r="B6" s="517"/>
      <c r="C6" s="517"/>
      <c r="D6" s="533" t="s">
        <v>1413</v>
      </c>
      <c r="E6" s="533" t="s">
        <v>1414</v>
      </c>
      <c r="F6" s="533" t="s">
        <v>1415</v>
      </c>
      <c r="G6" s="533" t="s">
        <v>1416</v>
      </c>
      <c r="H6" s="533" t="s">
        <v>1417</v>
      </c>
      <c r="I6" s="533" t="s">
        <v>1418</v>
      </c>
      <c r="J6" s="533" t="s">
        <v>1419</v>
      </c>
      <c r="K6" s="533" t="s">
        <v>1420</v>
      </c>
      <c r="L6" s="534" t="s">
        <v>1417</v>
      </c>
      <c r="M6" s="533" t="s">
        <v>1418</v>
      </c>
      <c r="N6" s="533" t="s">
        <v>1419</v>
      </c>
      <c r="O6" s="533" t="s">
        <v>1420</v>
      </c>
      <c r="P6" s="534" t="s">
        <v>1421</v>
      </c>
      <c r="Q6" s="533" t="s">
        <v>1418</v>
      </c>
      <c r="R6" s="533" t="s">
        <v>1419</v>
      </c>
      <c r="S6" s="533" t="s">
        <v>1420</v>
      </c>
      <c r="T6" s="534" t="s">
        <v>1421</v>
      </c>
    </row>
    <row r="7" spans="1:20" x14ac:dyDescent="0.35">
      <c r="A7" s="535">
        <v>1</v>
      </c>
      <c r="B7" s="1170" t="s">
        <v>1396</v>
      </c>
      <c r="C7" s="1170"/>
      <c r="D7" s="170"/>
      <c r="E7" s="170"/>
      <c r="F7" s="170"/>
      <c r="G7" s="170"/>
      <c r="H7" s="170"/>
      <c r="I7" s="170"/>
      <c r="J7" s="170"/>
      <c r="K7" s="170"/>
      <c r="L7" s="170"/>
      <c r="M7" s="170"/>
      <c r="N7" s="170"/>
      <c r="O7" s="170"/>
      <c r="P7" s="170"/>
      <c r="Q7" s="170"/>
      <c r="R7" s="170"/>
      <c r="S7" s="170"/>
      <c r="T7" s="170"/>
    </row>
    <row r="8" spans="1:20" x14ac:dyDescent="0.35">
      <c r="A8" s="403">
        <v>2</v>
      </c>
      <c r="B8" s="1168" t="s">
        <v>1422</v>
      </c>
      <c r="C8" s="1168"/>
      <c r="D8" s="170"/>
      <c r="E8" s="170"/>
      <c r="F8" s="170"/>
      <c r="G8" s="170"/>
      <c r="H8" s="170"/>
      <c r="I8" s="170"/>
      <c r="J8" s="170"/>
      <c r="K8" s="170"/>
      <c r="L8" s="170"/>
      <c r="M8" s="170"/>
      <c r="N8" s="170"/>
      <c r="O8" s="170"/>
      <c r="P8" s="170"/>
      <c r="Q8" s="170"/>
      <c r="R8" s="170"/>
      <c r="S8" s="170"/>
      <c r="T8" s="170"/>
    </row>
    <row r="9" spans="1:20" x14ac:dyDescent="0.35">
      <c r="A9" s="403">
        <v>3</v>
      </c>
      <c r="B9" s="1168" t="s">
        <v>1423</v>
      </c>
      <c r="C9" s="1168"/>
      <c r="D9" s="170"/>
      <c r="E9" s="170"/>
      <c r="F9" s="170"/>
      <c r="G9" s="170"/>
      <c r="H9" s="170"/>
      <c r="I9" s="170"/>
      <c r="J9" s="170"/>
      <c r="K9" s="170"/>
      <c r="L9" s="170"/>
      <c r="M9" s="170"/>
      <c r="N9" s="170"/>
      <c r="O9" s="170"/>
      <c r="P9" s="170"/>
      <c r="Q9" s="170"/>
      <c r="R9" s="170"/>
      <c r="S9" s="170"/>
      <c r="T9" s="170"/>
    </row>
    <row r="10" spans="1:20" x14ac:dyDescent="0.35">
      <c r="A10" s="403">
        <v>4</v>
      </c>
      <c r="B10" s="1168" t="s">
        <v>1424</v>
      </c>
      <c r="C10" s="1168"/>
      <c r="D10" s="170"/>
      <c r="E10" s="170"/>
      <c r="F10" s="170"/>
      <c r="G10" s="170"/>
      <c r="H10" s="170"/>
      <c r="I10" s="170"/>
      <c r="J10" s="170"/>
      <c r="K10" s="170"/>
      <c r="L10" s="170"/>
      <c r="M10" s="170"/>
      <c r="N10" s="170"/>
      <c r="O10" s="170"/>
      <c r="P10" s="170"/>
      <c r="Q10" s="170"/>
      <c r="R10" s="170"/>
      <c r="S10" s="170"/>
      <c r="T10" s="170"/>
    </row>
    <row r="11" spans="1:20" x14ac:dyDescent="0.35">
      <c r="A11" s="403">
        <v>5</v>
      </c>
      <c r="B11" s="1171" t="s">
        <v>1425</v>
      </c>
      <c r="C11" s="1171"/>
      <c r="D11" s="170"/>
      <c r="E11" s="170"/>
      <c r="F11" s="170"/>
      <c r="G11" s="170"/>
      <c r="H11" s="170"/>
      <c r="I11" s="170"/>
      <c r="J11" s="170"/>
      <c r="K11" s="170"/>
      <c r="L11" s="170"/>
      <c r="M11" s="170"/>
      <c r="N11" s="170"/>
      <c r="O11" s="170"/>
      <c r="P11" s="170"/>
      <c r="Q11" s="170"/>
      <c r="R11" s="170"/>
      <c r="S11" s="170"/>
      <c r="T11" s="170"/>
    </row>
    <row r="12" spans="1:20" x14ac:dyDescent="0.35">
      <c r="A12" s="403">
        <v>6</v>
      </c>
      <c r="B12" s="1168" t="s">
        <v>1426</v>
      </c>
      <c r="C12" s="1168"/>
      <c r="D12" s="170"/>
      <c r="E12" s="170"/>
      <c r="F12" s="170"/>
      <c r="G12" s="170"/>
      <c r="H12" s="170"/>
      <c r="I12" s="170"/>
      <c r="J12" s="170"/>
      <c r="K12" s="170"/>
      <c r="L12" s="170"/>
      <c r="M12" s="170"/>
      <c r="N12" s="170"/>
      <c r="O12" s="170"/>
      <c r="P12" s="170"/>
      <c r="Q12" s="170"/>
      <c r="R12" s="170"/>
      <c r="S12" s="170"/>
      <c r="T12" s="170"/>
    </row>
    <row r="13" spans="1:20" x14ac:dyDescent="0.35">
      <c r="A13" s="403">
        <v>7</v>
      </c>
      <c r="B13" s="1171" t="s">
        <v>1425</v>
      </c>
      <c r="C13" s="1171"/>
      <c r="D13" s="170"/>
      <c r="E13" s="170"/>
      <c r="F13" s="170"/>
      <c r="G13" s="170"/>
      <c r="H13" s="170"/>
      <c r="I13" s="170"/>
      <c r="J13" s="170"/>
      <c r="K13" s="170"/>
      <c r="L13" s="170"/>
      <c r="M13" s="170"/>
      <c r="N13" s="170"/>
      <c r="O13" s="170"/>
      <c r="P13" s="170"/>
      <c r="Q13" s="170"/>
      <c r="R13" s="170"/>
      <c r="S13" s="170"/>
      <c r="T13" s="170"/>
    </row>
    <row r="14" spans="1:20" x14ac:dyDescent="0.35">
      <c r="A14" s="403">
        <v>8</v>
      </c>
      <c r="B14" s="1168" t="s">
        <v>1427</v>
      </c>
      <c r="C14" s="1168"/>
      <c r="D14" s="170"/>
      <c r="E14" s="170"/>
      <c r="F14" s="170"/>
      <c r="G14" s="170"/>
      <c r="H14" s="170"/>
      <c r="I14" s="170"/>
      <c r="J14" s="170"/>
      <c r="K14" s="170"/>
      <c r="L14" s="170"/>
      <c r="M14" s="170"/>
      <c r="N14" s="170"/>
      <c r="O14" s="170"/>
      <c r="P14" s="170"/>
      <c r="Q14" s="170"/>
      <c r="R14" s="170"/>
      <c r="S14" s="170"/>
      <c r="T14" s="170"/>
    </row>
    <row r="15" spans="1:20" x14ac:dyDescent="0.35">
      <c r="A15" s="403">
        <v>9</v>
      </c>
      <c r="B15" s="1168" t="s">
        <v>1428</v>
      </c>
      <c r="C15" s="1168"/>
      <c r="D15" s="170"/>
      <c r="E15" s="170"/>
      <c r="F15" s="170"/>
      <c r="G15" s="170"/>
      <c r="H15" s="170"/>
      <c r="I15" s="170"/>
      <c r="J15" s="170"/>
      <c r="K15" s="170"/>
      <c r="L15" s="170"/>
      <c r="M15" s="170"/>
      <c r="N15" s="170"/>
      <c r="O15" s="170"/>
      <c r="P15" s="170"/>
      <c r="Q15" s="170"/>
      <c r="R15" s="170"/>
      <c r="S15" s="170"/>
      <c r="T15" s="170"/>
    </row>
    <row r="16" spans="1:20" x14ac:dyDescent="0.35">
      <c r="A16" s="403">
        <v>10</v>
      </c>
      <c r="B16" s="1168" t="s">
        <v>1423</v>
      </c>
      <c r="C16" s="1168"/>
      <c r="D16" s="170"/>
      <c r="E16" s="170"/>
      <c r="F16" s="170"/>
      <c r="G16" s="170"/>
      <c r="H16" s="170"/>
      <c r="I16" s="170"/>
      <c r="J16" s="170"/>
      <c r="K16" s="170"/>
      <c r="L16" s="170"/>
      <c r="M16" s="170"/>
      <c r="N16" s="170"/>
      <c r="O16" s="170"/>
      <c r="P16" s="170"/>
      <c r="Q16" s="170"/>
      <c r="R16" s="170"/>
      <c r="S16" s="170"/>
      <c r="T16" s="170"/>
    </row>
    <row r="17" spans="1:20" x14ac:dyDescent="0.35">
      <c r="A17" s="403">
        <v>11</v>
      </c>
      <c r="B17" s="1168" t="s">
        <v>1429</v>
      </c>
      <c r="C17" s="1168"/>
      <c r="D17" s="170"/>
      <c r="E17" s="170"/>
      <c r="F17" s="170"/>
      <c r="G17" s="170"/>
      <c r="H17" s="170"/>
      <c r="I17" s="170"/>
      <c r="J17" s="170"/>
      <c r="K17" s="170"/>
      <c r="L17" s="170"/>
      <c r="M17" s="170"/>
      <c r="N17" s="170"/>
      <c r="O17" s="170"/>
      <c r="P17" s="170"/>
      <c r="Q17" s="170"/>
      <c r="R17" s="170"/>
      <c r="S17" s="170"/>
      <c r="T17" s="170"/>
    </row>
    <row r="18" spans="1:20" x14ac:dyDescent="0.35">
      <c r="A18" s="403">
        <v>12</v>
      </c>
      <c r="B18" s="1168" t="s">
        <v>1426</v>
      </c>
      <c r="C18" s="1168"/>
      <c r="D18" s="170"/>
      <c r="E18" s="170"/>
      <c r="F18" s="170"/>
      <c r="G18" s="170"/>
      <c r="H18" s="170"/>
      <c r="I18" s="170"/>
      <c r="J18" s="170"/>
      <c r="K18" s="170"/>
      <c r="L18" s="170"/>
      <c r="M18" s="170"/>
      <c r="N18" s="170"/>
      <c r="O18" s="170"/>
      <c r="P18" s="170"/>
      <c r="Q18" s="170"/>
      <c r="R18" s="170"/>
      <c r="S18" s="170"/>
      <c r="T18" s="170"/>
    </row>
    <row r="19" spans="1:20" x14ac:dyDescent="0.35">
      <c r="A19" s="403">
        <v>13</v>
      </c>
      <c r="B19" s="1168" t="s">
        <v>1427</v>
      </c>
      <c r="C19" s="1168"/>
      <c r="D19" s="170"/>
      <c r="E19" s="170"/>
      <c r="F19" s="170"/>
      <c r="G19" s="170"/>
      <c r="H19" s="170"/>
      <c r="I19" s="170"/>
      <c r="J19" s="170"/>
      <c r="K19" s="170"/>
      <c r="L19" s="170"/>
      <c r="M19" s="170"/>
      <c r="N19" s="170"/>
      <c r="O19" s="170"/>
      <c r="P19" s="170"/>
      <c r="Q19" s="170"/>
      <c r="R19" s="170"/>
      <c r="S19" s="170"/>
      <c r="T19" s="170"/>
    </row>
    <row r="21" spans="1:20" ht="13.5" customHeight="1" x14ac:dyDescent="0.3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522D-6D7B-4579-BBDC-95258A99BE88}">
  <sheetPr codeName="Sheet86">
    <pageSetUpPr fitToPage="1"/>
  </sheetPr>
  <dimension ref="A1:T19"/>
  <sheetViews>
    <sheetView workbookViewId="0">
      <selection activeCell="I30" sqref="I30"/>
    </sheetView>
    <sheetView workbookViewId="1"/>
  </sheetViews>
  <sheetFormatPr defaultColWidth="9.1796875" defaultRowHeight="14.5" x14ac:dyDescent="0.35"/>
  <cols>
    <col min="1" max="1" width="4.54296875" style="1" customWidth="1"/>
    <col min="2" max="3" width="13.7265625" style="1" customWidth="1"/>
    <col min="4" max="20" width="13.453125" style="1" customWidth="1"/>
    <col min="21" max="16384" width="9.1796875" style="1"/>
  </cols>
  <sheetData>
    <row r="1" spans="1:20" ht="18.5" x14ac:dyDescent="0.45">
      <c r="B1" s="351" t="s">
        <v>1366</v>
      </c>
      <c r="C1" s="44"/>
      <c r="D1" s="44"/>
      <c r="E1" s="44"/>
      <c r="F1" s="44"/>
      <c r="G1" s="44"/>
      <c r="H1" s="44"/>
      <c r="I1" s="44"/>
      <c r="J1" s="44"/>
      <c r="K1" s="44"/>
    </row>
    <row r="4" spans="1:20" x14ac:dyDescent="0.35">
      <c r="A4" s="3"/>
      <c r="B4" s="3"/>
      <c r="C4" s="536"/>
      <c r="D4" s="403" t="s">
        <v>7</v>
      </c>
      <c r="E4" s="403" t="s">
        <v>8</v>
      </c>
      <c r="F4" s="403" t="s">
        <v>9</v>
      </c>
      <c r="G4" s="403" t="s">
        <v>46</v>
      </c>
      <c r="H4" s="403" t="s">
        <v>47</v>
      </c>
      <c r="I4" s="403" t="s">
        <v>156</v>
      </c>
      <c r="J4" s="403" t="s">
        <v>157</v>
      </c>
      <c r="K4" s="403" t="s">
        <v>158</v>
      </c>
      <c r="L4" s="403" t="s">
        <v>159</v>
      </c>
      <c r="M4" s="403" t="s">
        <v>160</v>
      </c>
      <c r="N4" s="403" t="s">
        <v>161</v>
      </c>
      <c r="O4" s="403" t="s">
        <v>162</v>
      </c>
      <c r="P4" s="403" t="s">
        <v>163</v>
      </c>
      <c r="Q4" s="403" t="s">
        <v>758</v>
      </c>
      <c r="R4" s="403" t="s">
        <v>759</v>
      </c>
      <c r="S4" s="403" t="s">
        <v>1407</v>
      </c>
      <c r="T4" s="403" t="s">
        <v>1408</v>
      </c>
    </row>
    <row r="5" spans="1:20" ht="15" customHeight="1" x14ac:dyDescent="0.35">
      <c r="A5" s="3"/>
      <c r="B5" s="3"/>
      <c r="C5" s="536"/>
      <c r="D5" s="1169" t="s">
        <v>1409</v>
      </c>
      <c r="E5" s="1161"/>
      <c r="F5" s="1161"/>
      <c r="G5" s="1161"/>
      <c r="H5" s="1161"/>
      <c r="I5" s="1161" t="s">
        <v>1410</v>
      </c>
      <c r="J5" s="1161"/>
      <c r="K5" s="1161"/>
      <c r="L5" s="1161"/>
      <c r="M5" s="1161" t="s">
        <v>1411</v>
      </c>
      <c r="N5" s="1161"/>
      <c r="O5" s="1161"/>
      <c r="P5" s="1161"/>
      <c r="Q5" s="1161" t="s">
        <v>1412</v>
      </c>
      <c r="R5" s="1161"/>
      <c r="S5" s="1161"/>
      <c r="T5" s="1161"/>
    </row>
    <row r="6" spans="1:20" s="92" customFormat="1" ht="29" x14ac:dyDescent="0.35">
      <c r="A6" s="537"/>
      <c r="B6" s="537"/>
      <c r="C6" s="538"/>
      <c r="D6" s="533" t="s">
        <v>1413</v>
      </c>
      <c r="E6" s="533" t="s">
        <v>1414</v>
      </c>
      <c r="F6" s="533" t="s">
        <v>1415</v>
      </c>
      <c r="G6" s="533" t="s">
        <v>1416</v>
      </c>
      <c r="H6" s="533" t="s">
        <v>1417</v>
      </c>
      <c r="I6" s="533" t="s">
        <v>1418</v>
      </c>
      <c r="J6" s="533" t="s">
        <v>1419</v>
      </c>
      <c r="K6" s="533" t="s">
        <v>1420</v>
      </c>
      <c r="L6" s="534" t="s">
        <v>1417</v>
      </c>
      <c r="M6" s="533" t="s">
        <v>1418</v>
      </c>
      <c r="N6" s="533" t="s">
        <v>1419</v>
      </c>
      <c r="O6" s="533" t="s">
        <v>1420</v>
      </c>
      <c r="P6" s="534" t="s">
        <v>1417</v>
      </c>
      <c r="Q6" s="533" t="s">
        <v>1418</v>
      </c>
      <c r="R6" s="533" t="s">
        <v>1419</v>
      </c>
      <c r="S6" s="533" t="s">
        <v>1420</v>
      </c>
      <c r="T6" s="534" t="s">
        <v>1417</v>
      </c>
    </row>
    <row r="7" spans="1:20" x14ac:dyDescent="0.35">
      <c r="A7" s="535">
        <v>1</v>
      </c>
      <c r="B7" s="1170" t="s">
        <v>1396</v>
      </c>
      <c r="C7" s="1170"/>
      <c r="D7" s="170"/>
      <c r="E7" s="170"/>
      <c r="F7" s="170"/>
      <c r="G7" s="170"/>
      <c r="H7" s="170"/>
      <c r="I7" s="170"/>
      <c r="J7" s="170"/>
      <c r="K7" s="170"/>
      <c r="L7" s="170"/>
      <c r="M7" s="170"/>
      <c r="N7" s="170"/>
      <c r="O7" s="170"/>
      <c r="P7" s="170"/>
      <c r="Q7" s="170"/>
      <c r="R7" s="170"/>
      <c r="S7" s="170"/>
      <c r="T7" s="170"/>
    </row>
    <row r="8" spans="1:20" x14ac:dyDescent="0.35">
      <c r="A8" s="403">
        <v>2</v>
      </c>
      <c r="B8" s="1168" t="s">
        <v>1430</v>
      </c>
      <c r="C8" s="1168"/>
      <c r="D8" s="170"/>
      <c r="E8" s="170"/>
      <c r="F8" s="170"/>
      <c r="G8" s="170"/>
      <c r="H8" s="170"/>
      <c r="I8" s="170"/>
      <c r="J8" s="170"/>
      <c r="K8" s="170"/>
      <c r="L8" s="170"/>
      <c r="M8" s="170"/>
      <c r="N8" s="170"/>
      <c r="O8" s="170"/>
      <c r="P8" s="170"/>
      <c r="Q8" s="170"/>
      <c r="R8" s="170"/>
      <c r="S8" s="170"/>
      <c r="T8" s="170"/>
    </row>
    <row r="9" spans="1:20" x14ac:dyDescent="0.35">
      <c r="A9" s="403">
        <v>3</v>
      </c>
      <c r="B9" s="1168" t="s">
        <v>1423</v>
      </c>
      <c r="C9" s="1168"/>
      <c r="D9" s="170"/>
      <c r="E9" s="170"/>
      <c r="F9" s="170"/>
      <c r="G9" s="170"/>
      <c r="H9" s="170"/>
      <c r="I9" s="170"/>
      <c r="J9" s="170"/>
      <c r="K9" s="170"/>
      <c r="L9" s="170"/>
      <c r="M9" s="170"/>
      <c r="N9" s="170"/>
      <c r="O9" s="170"/>
      <c r="P9" s="170"/>
      <c r="Q9" s="170"/>
      <c r="R9" s="170"/>
      <c r="S9" s="170"/>
      <c r="T9" s="170"/>
    </row>
    <row r="10" spans="1:20" x14ac:dyDescent="0.35">
      <c r="A10" s="403">
        <v>4</v>
      </c>
      <c r="B10" s="1168" t="s">
        <v>1429</v>
      </c>
      <c r="C10" s="1168"/>
      <c r="D10" s="170"/>
      <c r="E10" s="170"/>
      <c r="F10" s="170"/>
      <c r="G10" s="170"/>
      <c r="H10" s="170"/>
      <c r="I10" s="170"/>
      <c r="J10" s="170"/>
      <c r="K10" s="170"/>
      <c r="L10" s="170"/>
      <c r="M10" s="170"/>
      <c r="N10" s="170"/>
      <c r="O10" s="170"/>
      <c r="P10" s="170"/>
      <c r="Q10" s="170"/>
      <c r="R10" s="170"/>
      <c r="S10" s="170"/>
      <c r="T10" s="170"/>
    </row>
    <row r="11" spans="1:20" x14ac:dyDescent="0.35">
      <c r="A11" s="403">
        <v>5</v>
      </c>
      <c r="B11" s="1171" t="s">
        <v>1425</v>
      </c>
      <c r="C11" s="1171"/>
      <c r="D11" s="170"/>
      <c r="E11" s="170"/>
      <c r="F11" s="170"/>
      <c r="G11" s="170"/>
      <c r="H11" s="170"/>
      <c r="I11" s="170"/>
      <c r="J11" s="170"/>
      <c r="K11" s="170"/>
      <c r="L11" s="170"/>
      <c r="M11" s="170"/>
      <c r="N11" s="170"/>
      <c r="O11" s="170"/>
      <c r="P11" s="170"/>
      <c r="Q11" s="170"/>
      <c r="R11" s="170"/>
      <c r="S11" s="170"/>
      <c r="T11" s="170"/>
    </row>
    <row r="12" spans="1:20" x14ac:dyDescent="0.35">
      <c r="A12" s="403">
        <v>6</v>
      </c>
      <c r="B12" s="1168" t="s">
        <v>1426</v>
      </c>
      <c r="C12" s="1168"/>
      <c r="D12" s="170"/>
      <c r="E12" s="170"/>
      <c r="F12" s="170"/>
      <c r="G12" s="170"/>
      <c r="H12" s="170"/>
      <c r="I12" s="170"/>
      <c r="J12" s="170"/>
      <c r="K12" s="170"/>
      <c r="L12" s="170"/>
      <c r="M12" s="170"/>
      <c r="N12" s="170"/>
      <c r="O12" s="170"/>
      <c r="P12" s="170"/>
      <c r="Q12" s="170"/>
      <c r="R12" s="170"/>
      <c r="S12" s="170"/>
      <c r="T12" s="170"/>
    </row>
    <row r="13" spans="1:20" x14ac:dyDescent="0.35">
      <c r="A13" s="403">
        <v>7</v>
      </c>
      <c r="B13" s="1171" t="s">
        <v>1425</v>
      </c>
      <c r="C13" s="1171"/>
      <c r="D13" s="170"/>
      <c r="E13" s="170"/>
      <c r="F13" s="170"/>
      <c r="G13" s="170"/>
      <c r="H13" s="170"/>
      <c r="I13" s="170"/>
      <c r="J13" s="170"/>
      <c r="K13" s="170"/>
      <c r="L13" s="170"/>
      <c r="M13" s="170"/>
      <c r="N13" s="170"/>
      <c r="O13" s="170"/>
      <c r="P13" s="170"/>
      <c r="Q13" s="170"/>
      <c r="R13" s="170"/>
      <c r="S13" s="170"/>
      <c r="T13" s="170"/>
    </row>
    <row r="14" spans="1:20" x14ac:dyDescent="0.35">
      <c r="A14" s="403">
        <v>8</v>
      </c>
      <c r="B14" s="1168" t="s">
        <v>1427</v>
      </c>
      <c r="C14" s="1168"/>
      <c r="D14" s="170"/>
      <c r="E14" s="170"/>
      <c r="F14" s="170"/>
      <c r="G14" s="170"/>
      <c r="H14" s="170"/>
      <c r="I14" s="170"/>
      <c r="J14" s="170"/>
      <c r="K14" s="170"/>
      <c r="L14" s="170"/>
      <c r="M14" s="170"/>
      <c r="N14" s="170"/>
      <c r="O14" s="170"/>
      <c r="P14" s="170"/>
      <c r="Q14" s="170"/>
      <c r="R14" s="170"/>
      <c r="S14" s="170"/>
      <c r="T14" s="170"/>
    </row>
    <row r="15" spans="1:20" x14ac:dyDescent="0.35">
      <c r="A15" s="403">
        <v>9</v>
      </c>
      <c r="B15" s="1168" t="s">
        <v>1431</v>
      </c>
      <c r="C15" s="1168"/>
      <c r="D15" s="170"/>
      <c r="E15" s="170"/>
      <c r="F15" s="170"/>
      <c r="G15" s="170"/>
      <c r="H15" s="170"/>
      <c r="I15" s="170"/>
      <c r="J15" s="170"/>
      <c r="K15" s="170"/>
      <c r="L15" s="170"/>
      <c r="M15" s="170"/>
      <c r="N15" s="170"/>
      <c r="O15" s="170"/>
      <c r="P15" s="170"/>
      <c r="Q15" s="170"/>
      <c r="R15" s="170"/>
      <c r="S15" s="170"/>
      <c r="T15" s="170"/>
    </row>
    <row r="16" spans="1:20" x14ac:dyDescent="0.35">
      <c r="A16" s="403">
        <v>10</v>
      </c>
      <c r="B16" s="1168" t="s">
        <v>1423</v>
      </c>
      <c r="C16" s="1168"/>
      <c r="D16" s="170"/>
      <c r="E16" s="170"/>
      <c r="F16" s="170"/>
      <c r="G16" s="170"/>
      <c r="H16" s="170"/>
      <c r="I16" s="170"/>
      <c r="J16" s="170"/>
      <c r="K16" s="170"/>
      <c r="L16" s="170"/>
      <c r="M16" s="170"/>
      <c r="N16" s="170"/>
      <c r="O16" s="170"/>
      <c r="P16" s="170"/>
      <c r="Q16" s="170"/>
      <c r="R16" s="170"/>
      <c r="S16" s="170"/>
      <c r="T16" s="170"/>
    </row>
    <row r="17" spans="1:20" x14ac:dyDescent="0.35">
      <c r="A17" s="403">
        <v>11</v>
      </c>
      <c r="B17" s="1168" t="s">
        <v>1429</v>
      </c>
      <c r="C17" s="1168"/>
      <c r="D17" s="170"/>
      <c r="E17" s="170"/>
      <c r="F17" s="170"/>
      <c r="G17" s="170"/>
      <c r="H17" s="170"/>
      <c r="I17" s="170"/>
      <c r="J17" s="170"/>
      <c r="K17" s="170"/>
      <c r="L17" s="170"/>
      <c r="M17" s="170"/>
      <c r="N17" s="170"/>
      <c r="O17" s="170"/>
      <c r="P17" s="170"/>
      <c r="Q17" s="170"/>
      <c r="R17" s="170"/>
      <c r="S17" s="170"/>
      <c r="T17" s="170"/>
    </row>
    <row r="18" spans="1:20" x14ac:dyDescent="0.35">
      <c r="A18" s="403">
        <v>12</v>
      </c>
      <c r="B18" s="1168" t="s">
        <v>1426</v>
      </c>
      <c r="C18" s="1168"/>
      <c r="D18" s="170"/>
      <c r="E18" s="170"/>
      <c r="F18" s="170"/>
      <c r="G18" s="170"/>
      <c r="H18" s="170"/>
      <c r="I18" s="170"/>
      <c r="J18" s="170"/>
      <c r="K18" s="170"/>
      <c r="L18" s="170"/>
      <c r="M18" s="170"/>
      <c r="N18" s="170"/>
      <c r="O18" s="170"/>
      <c r="P18" s="170"/>
      <c r="Q18" s="170"/>
      <c r="R18" s="170"/>
      <c r="S18" s="170"/>
      <c r="T18" s="170"/>
    </row>
    <row r="19" spans="1:20" x14ac:dyDescent="0.35">
      <c r="A19" s="403">
        <v>13</v>
      </c>
      <c r="B19" s="1168" t="s">
        <v>1427</v>
      </c>
      <c r="C19" s="1168"/>
      <c r="D19" s="170"/>
      <c r="E19" s="170"/>
      <c r="F19" s="170"/>
      <c r="G19" s="170"/>
      <c r="H19" s="170"/>
      <c r="I19" s="170"/>
      <c r="J19" s="170"/>
      <c r="K19" s="170"/>
      <c r="L19" s="170"/>
      <c r="M19" s="170"/>
      <c r="N19" s="170"/>
      <c r="O19" s="170"/>
      <c r="P19" s="170"/>
      <c r="Q19" s="170"/>
      <c r="R19" s="170"/>
      <c r="S19" s="170"/>
      <c r="T19" s="170"/>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15F17-BC3A-496F-BB84-FA830D3810A5}">
  <sheetPr codeName="Sheet87">
    <pageSetUpPr fitToPage="1"/>
  </sheetPr>
  <dimension ref="A1:E19"/>
  <sheetViews>
    <sheetView workbookViewId="0"/>
    <sheetView workbookViewId="1"/>
  </sheetViews>
  <sheetFormatPr defaultColWidth="9.1796875" defaultRowHeight="14.5" x14ac:dyDescent="0.35"/>
  <cols>
    <col min="1" max="1" width="5.7265625" style="1" customWidth="1"/>
    <col min="2" max="2" width="27.1796875" style="1" customWidth="1"/>
    <col min="3" max="3" width="33.1796875" style="1" customWidth="1"/>
    <col min="4" max="4" width="28" style="1" bestFit="1" customWidth="1"/>
    <col min="5" max="5" width="64.81640625" style="1" customWidth="1"/>
    <col min="6" max="16384" width="9.1796875" style="1"/>
  </cols>
  <sheetData>
    <row r="1" spans="1:5" ht="18.5" x14ac:dyDescent="0.45">
      <c r="A1" s="3"/>
      <c r="B1" s="351" t="s">
        <v>1367</v>
      </c>
      <c r="C1" s="351"/>
      <c r="D1" s="351"/>
      <c r="E1" s="351"/>
    </row>
    <row r="2" spans="1:5" x14ac:dyDescent="0.35">
      <c r="B2" s="539"/>
      <c r="C2" s="539"/>
      <c r="D2" s="539"/>
      <c r="E2" s="539"/>
    </row>
    <row r="4" spans="1:5" x14ac:dyDescent="0.35">
      <c r="A4" s="517"/>
      <c r="B4" s="517"/>
      <c r="C4" s="403" t="s">
        <v>7</v>
      </c>
      <c r="D4" s="403" t="s">
        <v>8</v>
      </c>
      <c r="E4" s="403" t="s">
        <v>9</v>
      </c>
    </row>
    <row r="5" spans="1:5" x14ac:dyDescent="0.35">
      <c r="A5" s="517"/>
      <c r="B5" s="517"/>
      <c r="C5" s="1162" t="s">
        <v>1432</v>
      </c>
      <c r="D5" s="1163"/>
      <c r="E5" s="1164"/>
    </row>
    <row r="6" spans="1:5" x14ac:dyDescent="0.35">
      <c r="A6" s="517"/>
      <c r="B6" s="517"/>
      <c r="C6" s="1165" t="s">
        <v>1433</v>
      </c>
      <c r="D6" s="1161"/>
      <c r="E6" s="1158" t="s">
        <v>1434</v>
      </c>
    </row>
    <row r="7" spans="1:5" x14ac:dyDescent="0.35">
      <c r="A7" s="517"/>
      <c r="B7" s="517"/>
      <c r="C7" s="522"/>
      <c r="D7" s="403" t="s">
        <v>1435</v>
      </c>
      <c r="E7" s="1159"/>
    </row>
    <row r="8" spans="1:5" x14ac:dyDescent="0.35">
      <c r="A8" s="523">
        <v>1</v>
      </c>
      <c r="B8" s="524" t="s">
        <v>1396</v>
      </c>
      <c r="C8" s="403"/>
      <c r="D8" s="403"/>
      <c r="E8" s="148"/>
    </row>
    <row r="9" spans="1:5" x14ac:dyDescent="0.35">
      <c r="A9" s="143">
        <v>2</v>
      </c>
      <c r="B9" s="526" t="s">
        <v>1397</v>
      </c>
      <c r="C9" s="403"/>
      <c r="D9" s="403"/>
      <c r="E9" s="403"/>
    </row>
    <row r="10" spans="1:5" x14ac:dyDescent="0.35">
      <c r="A10" s="143">
        <v>3</v>
      </c>
      <c r="B10" s="170" t="s">
        <v>1398</v>
      </c>
      <c r="C10" s="170"/>
      <c r="D10" s="170"/>
      <c r="E10" s="170"/>
    </row>
    <row r="11" spans="1:5" x14ac:dyDescent="0.35">
      <c r="A11" s="143">
        <v>4</v>
      </c>
      <c r="B11" s="170" t="s">
        <v>1399</v>
      </c>
      <c r="C11" s="170"/>
      <c r="D11" s="170"/>
      <c r="E11" s="170"/>
    </row>
    <row r="12" spans="1:5" x14ac:dyDescent="0.35">
      <c r="A12" s="143">
        <v>5</v>
      </c>
      <c r="B12" s="170" t="s">
        <v>1400</v>
      </c>
      <c r="C12" s="170"/>
      <c r="D12" s="170"/>
      <c r="E12" s="170"/>
    </row>
    <row r="13" spans="1:5" x14ac:dyDescent="0.35">
      <c r="A13" s="143">
        <v>6</v>
      </c>
      <c r="B13" s="170" t="s">
        <v>1401</v>
      </c>
      <c r="C13" s="170"/>
      <c r="D13" s="170"/>
      <c r="E13" s="170"/>
    </row>
    <row r="14" spans="1:5" x14ac:dyDescent="0.35">
      <c r="A14" s="143">
        <v>7</v>
      </c>
      <c r="B14" s="526" t="s">
        <v>1402</v>
      </c>
      <c r="C14" s="403"/>
      <c r="D14" s="403"/>
      <c r="E14" s="403"/>
    </row>
    <row r="15" spans="1:5" x14ac:dyDescent="0.35">
      <c r="A15" s="143">
        <v>8</v>
      </c>
      <c r="B15" s="170" t="s">
        <v>1403</v>
      </c>
      <c r="C15" s="170"/>
      <c r="D15" s="170"/>
      <c r="E15" s="170"/>
    </row>
    <row r="16" spans="1:5" x14ac:dyDescent="0.35">
      <c r="A16" s="143">
        <v>9</v>
      </c>
      <c r="B16" s="170" t="s">
        <v>1404</v>
      </c>
      <c r="C16" s="170"/>
      <c r="D16" s="170"/>
      <c r="E16" s="170"/>
    </row>
    <row r="17" spans="1:5" x14ac:dyDescent="0.35">
      <c r="A17" s="143">
        <v>10</v>
      </c>
      <c r="B17" s="170" t="s">
        <v>1405</v>
      </c>
      <c r="C17" s="170"/>
      <c r="D17" s="170"/>
      <c r="E17" s="170"/>
    </row>
    <row r="18" spans="1:5" x14ac:dyDescent="0.35">
      <c r="A18" s="143">
        <v>11</v>
      </c>
      <c r="B18" s="170" t="s">
        <v>1406</v>
      </c>
      <c r="C18" s="170"/>
      <c r="D18" s="170"/>
      <c r="E18" s="170"/>
    </row>
    <row r="19" spans="1:5" x14ac:dyDescent="0.35">
      <c r="A19" s="143">
        <v>12</v>
      </c>
      <c r="B19" s="170" t="s">
        <v>1401</v>
      </c>
      <c r="C19" s="170"/>
      <c r="D19" s="170"/>
      <c r="E19" s="170"/>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FD17-31B0-4989-A7B3-8DB00F8CA8D9}">
  <sheetPr codeName="Sheet89"/>
  <dimension ref="A1:J8"/>
  <sheetViews>
    <sheetView workbookViewId="0">
      <selection sqref="A1:C1"/>
    </sheetView>
    <sheetView workbookViewId="1">
      <selection sqref="A1:C1"/>
    </sheetView>
  </sheetViews>
  <sheetFormatPr defaultColWidth="11.453125" defaultRowHeight="14.5" x14ac:dyDescent="0.35"/>
  <cols>
    <col min="1" max="1" width="10.54296875" style="88" customWidth="1"/>
    <col min="2" max="2" width="99.54296875" style="1" customWidth="1"/>
    <col min="3" max="3" width="41.54296875" style="1" customWidth="1"/>
    <col min="4" max="16384" width="11.453125" style="1"/>
  </cols>
  <sheetData>
    <row r="1" spans="1:10" ht="21" customHeight="1" x14ac:dyDescent="0.35">
      <c r="A1" s="1172" t="s">
        <v>1134</v>
      </c>
      <c r="B1" s="1172"/>
      <c r="C1" s="1172"/>
      <c r="D1" s="211"/>
      <c r="E1" s="211"/>
      <c r="F1" s="211"/>
      <c r="G1" s="211"/>
      <c r="H1" s="211"/>
      <c r="I1" s="211"/>
      <c r="J1" s="211"/>
    </row>
    <row r="2" spans="1:10" ht="17.25" customHeight="1" x14ac:dyDescent="0.35">
      <c r="A2" s="408"/>
      <c r="C2" s="409" t="s">
        <v>1141</v>
      </c>
    </row>
    <row r="3" spans="1:10" ht="140.25" customHeight="1" x14ac:dyDescent="0.35">
      <c r="A3" s="410" t="s">
        <v>7</v>
      </c>
      <c r="B3" s="411" t="s">
        <v>1142</v>
      </c>
      <c r="C3" s="28"/>
    </row>
    <row r="4" spans="1:10" ht="123" customHeight="1" x14ac:dyDescent="0.35">
      <c r="A4" s="412" t="s">
        <v>8</v>
      </c>
      <c r="B4" s="413" t="s">
        <v>1143</v>
      </c>
      <c r="C4" s="28"/>
    </row>
    <row r="5" spans="1:10" ht="71.25" customHeight="1" x14ac:dyDescent="0.35">
      <c r="A5" s="410" t="s">
        <v>9</v>
      </c>
      <c r="B5" s="413" t="s">
        <v>1144</v>
      </c>
      <c r="C5" s="28"/>
    </row>
    <row r="7" spans="1:10" ht="42" customHeight="1" x14ac:dyDescent="0.35"/>
    <row r="8" spans="1:10" x14ac:dyDescent="0.35">
      <c r="B8" s="340"/>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530-34F9-4A06-8E53-550A2842AD4C}">
  <sheetPr codeName="Sheet90">
    <pageSetUpPr fitToPage="1"/>
  </sheetPr>
  <dimension ref="A1:G19"/>
  <sheetViews>
    <sheetView workbookViewId="0">
      <selection activeCell="C7" sqref="C7"/>
    </sheetView>
    <sheetView workbookViewId="1"/>
  </sheetViews>
  <sheetFormatPr defaultColWidth="11.453125" defaultRowHeight="14.5" x14ac:dyDescent="0.35"/>
  <cols>
    <col min="1" max="1" width="6.7265625" style="1" customWidth="1"/>
    <col min="2" max="2" width="41.7265625" style="1" customWidth="1"/>
    <col min="3" max="3" width="22.7265625" style="1" customWidth="1"/>
    <col min="4" max="4" width="15.26953125" style="1" customWidth="1"/>
    <col min="5" max="5" width="11.453125" style="1"/>
    <col min="6" max="6" width="50.81640625" style="1" customWidth="1"/>
    <col min="7" max="7" width="7.453125" style="1" customWidth="1"/>
    <col min="8" max="8" width="42" style="1" customWidth="1"/>
    <col min="9" max="16384" width="11.453125" style="1"/>
  </cols>
  <sheetData>
    <row r="1" spans="1:7" s="92" customFormat="1" ht="40.5" customHeight="1" x14ac:dyDescent="0.35">
      <c r="A1" s="414" t="s">
        <v>1135</v>
      </c>
      <c r="B1" s="414"/>
      <c r="C1" s="415"/>
      <c r="D1" s="415"/>
    </row>
    <row r="2" spans="1:7" x14ac:dyDescent="0.35">
      <c r="A2" s="91"/>
      <c r="B2" s="91"/>
      <c r="C2" s="416" t="s">
        <v>7</v>
      </c>
    </row>
    <row r="3" spans="1:7" ht="38.25" customHeight="1" x14ac:dyDescent="0.35">
      <c r="A3" s="417"/>
      <c r="B3" s="418"/>
      <c r="C3" s="419" t="s">
        <v>1145</v>
      </c>
    </row>
    <row r="4" spans="1:7" x14ac:dyDescent="0.35">
      <c r="A4" s="417"/>
      <c r="B4" s="420" t="s">
        <v>1146</v>
      </c>
      <c r="C4" s="421"/>
      <c r="G4" s="422"/>
    </row>
    <row r="5" spans="1:7" ht="15.75" customHeight="1" x14ac:dyDescent="0.35">
      <c r="A5" s="423">
        <v>1</v>
      </c>
      <c r="B5" s="424" t="s">
        <v>1147</v>
      </c>
      <c r="C5" s="674">
        <v>0</v>
      </c>
      <c r="G5" s="422"/>
    </row>
    <row r="6" spans="1:7" x14ac:dyDescent="0.35">
      <c r="A6" s="423">
        <v>2</v>
      </c>
      <c r="B6" s="424" t="s">
        <v>1148</v>
      </c>
      <c r="C6" s="674">
        <v>2280844.9400000004</v>
      </c>
      <c r="G6" s="422"/>
    </row>
    <row r="7" spans="1:7" x14ac:dyDescent="0.35">
      <c r="A7" s="423">
        <v>3</v>
      </c>
      <c r="B7" s="424" t="s">
        <v>1149</v>
      </c>
      <c r="C7" s="674">
        <v>971483.46399999992</v>
      </c>
      <c r="G7" s="422"/>
    </row>
    <row r="8" spans="1:7" x14ac:dyDescent="0.35">
      <c r="A8" s="423">
        <v>4</v>
      </c>
      <c r="B8" s="424" t="s">
        <v>1150</v>
      </c>
      <c r="C8" s="674">
        <v>0</v>
      </c>
    </row>
    <row r="9" spans="1:7" x14ac:dyDescent="0.35">
      <c r="A9" s="423"/>
      <c r="B9" s="425" t="s">
        <v>1151</v>
      </c>
      <c r="C9" s="421"/>
    </row>
    <row r="10" spans="1:7" x14ac:dyDescent="0.35">
      <c r="A10" s="423">
        <v>5</v>
      </c>
      <c r="B10" s="426" t="s">
        <v>1152</v>
      </c>
      <c r="C10" s="674">
        <v>0</v>
      </c>
    </row>
    <row r="11" spans="1:7" x14ac:dyDescent="0.35">
      <c r="A11" s="423">
        <v>6</v>
      </c>
      <c r="B11" s="426" t="s">
        <v>1153</v>
      </c>
      <c r="C11" s="674">
        <v>0</v>
      </c>
    </row>
    <row r="12" spans="1:7" x14ac:dyDescent="0.35">
      <c r="A12" s="423">
        <v>7</v>
      </c>
      <c r="B12" s="426" t="s">
        <v>1154</v>
      </c>
      <c r="C12" s="674">
        <v>0</v>
      </c>
    </row>
    <row r="13" spans="1:7" x14ac:dyDescent="0.35">
      <c r="A13" s="423">
        <v>8</v>
      </c>
      <c r="B13" s="418" t="s">
        <v>1155</v>
      </c>
      <c r="C13" s="674">
        <v>0</v>
      </c>
    </row>
    <row r="14" spans="1:7" x14ac:dyDescent="0.35">
      <c r="A14" s="423">
        <v>9</v>
      </c>
      <c r="B14" s="425" t="s">
        <v>45</v>
      </c>
      <c r="C14" s="674">
        <v>3252328.4040000001</v>
      </c>
    </row>
    <row r="18" ht="50.25" customHeight="1" x14ac:dyDescent="0.35"/>
    <row r="19" ht="50.25" customHeight="1" x14ac:dyDescent="0.35"/>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F697-1239-4417-8EEF-8701C1B61245}">
  <sheetPr codeName="Sheet91"/>
  <dimension ref="A1:G50"/>
  <sheetViews>
    <sheetView workbookViewId="0"/>
    <sheetView workbookViewId="1"/>
  </sheetViews>
  <sheetFormatPr defaultColWidth="11.453125" defaultRowHeight="14.5" x14ac:dyDescent="0.35"/>
  <cols>
    <col min="1" max="1" width="11.453125" style="64" customWidth="1"/>
    <col min="2" max="2" width="94.453125" style="1" customWidth="1"/>
    <col min="3" max="3" width="27.26953125" style="1" customWidth="1"/>
    <col min="4" max="16384" width="11.453125" style="1"/>
  </cols>
  <sheetData>
    <row r="1" spans="1:3" ht="22.5" customHeight="1" x14ac:dyDescent="0.35">
      <c r="A1" s="427" t="s">
        <v>1136</v>
      </c>
    </row>
    <row r="2" spans="1:3" ht="39.75" customHeight="1" x14ac:dyDescent="0.35">
      <c r="B2" s="396"/>
      <c r="C2" s="428" t="s">
        <v>1141</v>
      </c>
    </row>
    <row r="3" spans="1:3" ht="78.75" customHeight="1" x14ac:dyDescent="0.35">
      <c r="A3" s="429" t="s">
        <v>1156</v>
      </c>
      <c r="B3" s="430" t="s">
        <v>1157</v>
      </c>
      <c r="C3" s="431"/>
    </row>
    <row r="4" spans="1:3" ht="117" x14ac:dyDescent="0.35">
      <c r="A4" s="432" t="s">
        <v>1158</v>
      </c>
      <c r="B4" s="433" t="s">
        <v>1159</v>
      </c>
      <c r="C4" s="431"/>
    </row>
    <row r="5" spans="1:3" ht="36" customHeight="1" x14ac:dyDescent="0.35">
      <c r="A5" s="1173" t="s">
        <v>1160</v>
      </c>
      <c r="B5" s="1174"/>
      <c r="C5" s="28"/>
    </row>
    <row r="6" spans="1:3" ht="65.25" customHeight="1" x14ac:dyDescent="0.35">
      <c r="A6" s="434" t="s">
        <v>1161</v>
      </c>
      <c r="B6" s="435" t="s">
        <v>1162</v>
      </c>
      <c r="C6" s="28"/>
    </row>
    <row r="7" spans="1:3" ht="94.5" customHeight="1" x14ac:dyDescent="0.35">
      <c r="A7" s="434" t="s">
        <v>127</v>
      </c>
      <c r="B7" s="436" t="s">
        <v>1163</v>
      </c>
      <c r="C7" s="28"/>
    </row>
    <row r="8" spans="1:3" ht="39" x14ac:dyDescent="0.35">
      <c r="A8" s="437"/>
      <c r="B8" s="438" t="s">
        <v>1164</v>
      </c>
      <c r="C8" s="439"/>
    </row>
    <row r="9" spans="1:3" ht="24" customHeight="1" x14ac:dyDescent="0.35">
      <c r="A9" s="440" t="s">
        <v>130</v>
      </c>
      <c r="B9" s="441" t="s">
        <v>1165</v>
      </c>
      <c r="C9" s="442"/>
    </row>
    <row r="10" spans="1:3" ht="39.75" customHeight="1" x14ac:dyDescent="0.35">
      <c r="A10" s="440" t="s">
        <v>1166</v>
      </c>
      <c r="B10" s="441" t="s">
        <v>1167</v>
      </c>
      <c r="C10" s="442"/>
    </row>
    <row r="11" spans="1:3" ht="15" customHeight="1" x14ac:dyDescent="0.35">
      <c r="A11" s="440" t="s">
        <v>1168</v>
      </c>
      <c r="B11" s="441" t="s">
        <v>1169</v>
      </c>
      <c r="C11" s="442"/>
    </row>
    <row r="12" spans="1:3" ht="15" customHeight="1" x14ac:dyDescent="0.35">
      <c r="A12" s="443" t="s">
        <v>1170</v>
      </c>
      <c r="B12" s="441" t="s">
        <v>1171</v>
      </c>
      <c r="C12" s="442"/>
    </row>
    <row r="13" spans="1:3" ht="27" customHeight="1" x14ac:dyDescent="0.35">
      <c r="A13" s="443" t="s">
        <v>1172</v>
      </c>
      <c r="B13" s="441" t="s">
        <v>1173</v>
      </c>
      <c r="C13" s="442"/>
    </row>
    <row r="14" spans="1:3" ht="29.25" customHeight="1" x14ac:dyDescent="0.35">
      <c r="A14" s="443" t="s">
        <v>1174</v>
      </c>
      <c r="B14" s="441" t="s">
        <v>1175</v>
      </c>
      <c r="C14" s="442"/>
    </row>
    <row r="15" spans="1:3" ht="51" customHeight="1" x14ac:dyDescent="0.35">
      <c r="A15" s="443" t="s">
        <v>1176</v>
      </c>
      <c r="B15" s="441" t="s">
        <v>1177</v>
      </c>
      <c r="C15" s="442"/>
    </row>
    <row r="16" spans="1:3" ht="25.5" customHeight="1" x14ac:dyDescent="0.35">
      <c r="A16" s="443" t="s">
        <v>1178</v>
      </c>
      <c r="B16" s="441" t="s">
        <v>1179</v>
      </c>
      <c r="C16" s="442"/>
    </row>
    <row r="17" spans="1:3" ht="46.5" customHeight="1" x14ac:dyDescent="0.35">
      <c r="A17" s="443" t="s">
        <v>1180</v>
      </c>
      <c r="B17" s="441" t="s">
        <v>1181</v>
      </c>
      <c r="C17" s="442"/>
    </row>
    <row r="18" spans="1:3" ht="15" customHeight="1" x14ac:dyDescent="0.35">
      <c r="A18" s="440" t="s">
        <v>1182</v>
      </c>
      <c r="B18" s="441" t="s">
        <v>1183</v>
      </c>
      <c r="C18" s="442"/>
    </row>
    <row r="19" spans="1:3" ht="60" customHeight="1" x14ac:dyDescent="0.35">
      <c r="A19" s="443" t="s">
        <v>1170</v>
      </c>
      <c r="B19" s="441" t="s">
        <v>1184</v>
      </c>
      <c r="C19" s="442"/>
    </row>
    <row r="20" spans="1:3" ht="15" customHeight="1" x14ac:dyDescent="0.35">
      <c r="A20" s="443" t="s">
        <v>1172</v>
      </c>
      <c r="B20" s="441" t="s">
        <v>1185</v>
      </c>
      <c r="C20" s="442"/>
    </row>
    <row r="21" spans="1:3" ht="24" customHeight="1" x14ac:dyDescent="0.35">
      <c r="A21" s="444" t="s">
        <v>1174</v>
      </c>
      <c r="B21" s="445" t="s">
        <v>1186</v>
      </c>
      <c r="C21" s="386"/>
    </row>
    <row r="22" spans="1:3" ht="57.75" customHeight="1" x14ac:dyDescent="0.35">
      <c r="A22" s="434" t="s">
        <v>1187</v>
      </c>
      <c r="B22" s="446" t="s">
        <v>1188</v>
      </c>
      <c r="C22" s="28"/>
    </row>
    <row r="23" spans="1:3" ht="58.5" customHeight="1" x14ac:dyDescent="0.35">
      <c r="A23" s="434" t="s">
        <v>1189</v>
      </c>
      <c r="B23" s="447" t="s">
        <v>1190</v>
      </c>
      <c r="C23" s="28"/>
    </row>
    <row r="24" spans="1:3" ht="37.5" customHeight="1" x14ac:dyDescent="0.35">
      <c r="A24" s="1173" t="s">
        <v>1191</v>
      </c>
      <c r="B24" s="1175"/>
      <c r="C24" s="28"/>
    </row>
    <row r="25" spans="1:3" ht="53.25" customHeight="1" x14ac:dyDescent="0.35">
      <c r="A25" s="434" t="s">
        <v>1161</v>
      </c>
      <c r="B25" s="435" t="s">
        <v>1192</v>
      </c>
      <c r="C25" s="28"/>
    </row>
    <row r="26" spans="1:3" ht="88.5" customHeight="1" x14ac:dyDescent="0.35">
      <c r="A26" s="434" t="s">
        <v>127</v>
      </c>
      <c r="B26" s="435" t="s">
        <v>1193</v>
      </c>
      <c r="C26" s="28"/>
    </row>
    <row r="27" spans="1:3" ht="36" customHeight="1" x14ac:dyDescent="0.35">
      <c r="A27" s="437" t="s">
        <v>130</v>
      </c>
      <c r="B27" s="448" t="s">
        <v>1194</v>
      </c>
      <c r="C27" s="439"/>
    </row>
    <row r="28" spans="1:3" ht="29.25" customHeight="1" x14ac:dyDescent="0.35">
      <c r="A28" s="443" t="s">
        <v>1170</v>
      </c>
      <c r="B28" s="449" t="s">
        <v>1195</v>
      </c>
      <c r="C28" s="442"/>
    </row>
    <row r="29" spans="1:3" ht="15" customHeight="1" x14ac:dyDescent="0.35">
      <c r="A29" s="443" t="s">
        <v>1172</v>
      </c>
      <c r="B29" s="449" t="s">
        <v>1196</v>
      </c>
      <c r="C29" s="442"/>
    </row>
    <row r="30" spans="1:3" ht="15" customHeight="1" x14ac:dyDescent="0.35">
      <c r="A30" s="443" t="s">
        <v>1174</v>
      </c>
      <c r="B30" s="449" t="s">
        <v>1197</v>
      </c>
      <c r="C30" s="442"/>
    </row>
    <row r="31" spans="1:3" ht="15" customHeight="1" x14ac:dyDescent="0.35">
      <c r="A31" s="434" t="s">
        <v>1166</v>
      </c>
      <c r="B31" s="446" t="s">
        <v>1198</v>
      </c>
      <c r="C31" s="28"/>
    </row>
    <row r="32" spans="1:3" ht="30" customHeight="1" x14ac:dyDescent="0.35">
      <c r="A32" s="434" t="s">
        <v>1168</v>
      </c>
      <c r="B32" s="446" t="s">
        <v>1199</v>
      </c>
      <c r="C32" s="28"/>
    </row>
    <row r="33" spans="1:7" ht="26.25" customHeight="1" x14ac:dyDescent="0.35">
      <c r="A33" s="434" t="s">
        <v>1182</v>
      </c>
      <c r="B33" s="446" t="s">
        <v>1200</v>
      </c>
      <c r="C33" s="28"/>
    </row>
    <row r="34" spans="1:7" ht="51.75" customHeight="1" x14ac:dyDescent="0.35">
      <c r="A34" s="434" t="s">
        <v>1187</v>
      </c>
      <c r="B34" s="447" t="s">
        <v>1201</v>
      </c>
      <c r="C34" s="28"/>
    </row>
    <row r="35" spans="1:7" ht="48.75" customHeight="1" x14ac:dyDescent="0.35">
      <c r="A35" s="434" t="s">
        <v>1189</v>
      </c>
      <c r="B35" s="447" t="s">
        <v>1202</v>
      </c>
      <c r="C35" s="28"/>
    </row>
    <row r="36" spans="1:7" ht="36.75" customHeight="1" x14ac:dyDescent="0.35">
      <c r="A36" s="1173" t="s">
        <v>1203</v>
      </c>
      <c r="B36" s="1175"/>
      <c r="C36" s="28"/>
    </row>
    <row r="37" spans="1:7" ht="49.5" customHeight="1" x14ac:dyDescent="0.35">
      <c r="A37" s="434" t="s">
        <v>1161</v>
      </c>
      <c r="B37" s="435" t="s">
        <v>1204</v>
      </c>
      <c r="C37" s="28"/>
    </row>
    <row r="38" spans="1:7" ht="76.5" customHeight="1" x14ac:dyDescent="0.35">
      <c r="A38" s="434" t="s">
        <v>127</v>
      </c>
      <c r="B38" s="435" t="s">
        <v>1205</v>
      </c>
      <c r="C38" s="28"/>
    </row>
    <row r="39" spans="1:7" ht="35.25" customHeight="1" x14ac:dyDescent="0.35">
      <c r="A39" s="437" t="s">
        <v>130</v>
      </c>
      <c r="B39" s="450" t="s">
        <v>1206</v>
      </c>
      <c r="C39" s="439"/>
      <c r="G39" s="451"/>
    </row>
    <row r="40" spans="1:7" ht="68.25" customHeight="1" x14ac:dyDescent="0.35">
      <c r="A40" s="443" t="s">
        <v>1170</v>
      </c>
      <c r="B40" s="441" t="s">
        <v>1207</v>
      </c>
      <c r="C40" s="442"/>
    </row>
    <row r="41" spans="1:7" ht="33.75" customHeight="1" x14ac:dyDescent="0.35">
      <c r="A41" s="443" t="s">
        <v>1172</v>
      </c>
      <c r="B41" s="441" t="s">
        <v>1208</v>
      </c>
      <c r="C41" s="442"/>
    </row>
    <row r="42" spans="1:7" ht="60" customHeight="1" x14ac:dyDescent="0.35">
      <c r="A42" s="443" t="s">
        <v>1174</v>
      </c>
      <c r="B42" s="441" t="s">
        <v>1209</v>
      </c>
      <c r="C42" s="386"/>
    </row>
    <row r="43" spans="1:7" ht="15" customHeight="1" x14ac:dyDescent="0.35">
      <c r="A43" s="434" t="s">
        <v>1166</v>
      </c>
      <c r="B43" s="435" t="s">
        <v>1210</v>
      </c>
      <c r="C43" s="28"/>
    </row>
    <row r="44" spans="1:7" ht="32.25" customHeight="1" x14ac:dyDescent="0.35">
      <c r="A44" s="434" t="s">
        <v>1168</v>
      </c>
      <c r="B44" s="435" t="s">
        <v>1211</v>
      </c>
      <c r="C44" s="28"/>
    </row>
    <row r="45" spans="1:7" ht="15" customHeight="1" x14ac:dyDescent="0.35">
      <c r="A45" s="434" t="s">
        <v>1182</v>
      </c>
      <c r="B45" s="435" t="s">
        <v>1200</v>
      </c>
      <c r="C45" s="28"/>
    </row>
    <row r="46" spans="1:7" ht="72" customHeight="1" x14ac:dyDescent="0.35">
      <c r="A46" s="434" t="s">
        <v>1187</v>
      </c>
      <c r="B46" s="447" t="s">
        <v>1212</v>
      </c>
      <c r="C46" s="28"/>
    </row>
    <row r="47" spans="1:7" ht="64.5" customHeight="1" x14ac:dyDescent="0.35">
      <c r="A47" s="434" t="s">
        <v>1189</v>
      </c>
      <c r="B47" s="447" t="s">
        <v>1213</v>
      </c>
      <c r="C47" s="28"/>
    </row>
    <row r="48" spans="1:7" ht="95.25" customHeight="1" x14ac:dyDescent="0.35">
      <c r="A48" s="434" t="s">
        <v>1170</v>
      </c>
      <c r="B48" s="447" t="s">
        <v>1214</v>
      </c>
      <c r="C48" s="28"/>
    </row>
    <row r="49" spans="1:2" x14ac:dyDescent="0.35">
      <c r="A49" s="452"/>
      <c r="B49" s="396"/>
    </row>
    <row r="50" spans="1:2" ht="96.75" customHeight="1" x14ac:dyDescent="0.3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FDB6-2554-4EDE-BD4A-F327AB0953F9}">
  <sheetPr codeName="Sheet92">
    <pageSetUpPr fitToPage="1"/>
  </sheetPr>
  <dimension ref="A1:D19"/>
  <sheetViews>
    <sheetView workbookViewId="0"/>
    <sheetView workbookViewId="1"/>
  </sheetViews>
  <sheetFormatPr defaultColWidth="11.453125" defaultRowHeight="14.5" x14ac:dyDescent="0.35"/>
  <cols>
    <col min="1" max="1" width="5.54296875" style="64" customWidth="1"/>
    <col min="2" max="2" width="65" style="1" customWidth="1"/>
    <col min="3" max="3" width="12.453125" style="1" customWidth="1"/>
    <col min="4" max="4" width="14.7265625" style="1" customWidth="1"/>
    <col min="5" max="16384" width="11.453125" style="1"/>
  </cols>
  <sheetData>
    <row r="1" spans="1:4" ht="26.25" customHeight="1" x14ac:dyDescent="0.35">
      <c r="A1" s="414" t="s">
        <v>1137</v>
      </c>
    </row>
    <row r="3" spans="1:4" x14ac:dyDescent="0.35">
      <c r="A3" s="1176"/>
      <c r="B3" s="1177"/>
      <c r="C3" s="453" t="s">
        <v>7</v>
      </c>
      <c r="D3" s="453" t="s">
        <v>8</v>
      </c>
    </row>
    <row r="4" spans="1:4" ht="27.75" customHeight="1" x14ac:dyDescent="0.35">
      <c r="A4" s="1178"/>
      <c r="B4" s="1179"/>
      <c r="C4" s="453" t="s">
        <v>1145</v>
      </c>
      <c r="D4" s="453" t="s">
        <v>1215</v>
      </c>
    </row>
    <row r="5" spans="1:4" ht="21.75" customHeight="1" x14ac:dyDescent="0.35">
      <c r="A5" s="454">
        <v>1</v>
      </c>
      <c r="B5" s="455" t="s">
        <v>1216</v>
      </c>
      <c r="C5" s="456"/>
      <c r="D5" s="456"/>
    </row>
    <row r="6" spans="1:4" ht="27" customHeight="1" x14ac:dyDescent="0.35">
      <c r="A6" s="453" t="s">
        <v>117</v>
      </c>
      <c r="B6" s="456" t="s">
        <v>1217</v>
      </c>
      <c r="C6" s="457"/>
      <c r="D6" s="456"/>
    </row>
    <row r="7" spans="1:4" ht="42.75" customHeight="1" x14ac:dyDescent="0.35">
      <c r="A7" s="453" t="s">
        <v>118</v>
      </c>
      <c r="B7" s="458" t="s">
        <v>1218</v>
      </c>
      <c r="C7" s="457"/>
      <c r="D7" s="456"/>
    </row>
    <row r="8" spans="1:4" ht="21" customHeight="1" x14ac:dyDescent="0.35">
      <c r="A8" s="454">
        <v>2</v>
      </c>
      <c r="B8" s="455" t="s">
        <v>1219</v>
      </c>
      <c r="C8" s="456"/>
      <c r="D8" s="456"/>
    </row>
    <row r="9" spans="1:4" ht="32.25" customHeight="1" x14ac:dyDescent="0.35">
      <c r="A9" s="453" t="s">
        <v>117</v>
      </c>
      <c r="B9" s="456" t="s">
        <v>1220</v>
      </c>
      <c r="C9" s="457"/>
      <c r="D9" s="456"/>
    </row>
    <row r="10" spans="1:4" ht="48.75" customHeight="1" x14ac:dyDescent="0.35">
      <c r="A10" s="453" t="s">
        <v>118</v>
      </c>
      <c r="B10" s="458" t="s">
        <v>1221</v>
      </c>
      <c r="C10" s="457"/>
      <c r="D10" s="456"/>
    </row>
    <row r="11" spans="1:4" ht="22.5" customHeight="1" x14ac:dyDescent="0.35">
      <c r="A11" s="454">
        <v>3</v>
      </c>
      <c r="B11" s="455" t="s">
        <v>1222</v>
      </c>
      <c r="C11" s="456"/>
      <c r="D11" s="456"/>
    </row>
    <row r="12" spans="1:4" ht="53.25" customHeight="1" x14ac:dyDescent="0.35">
      <c r="A12" s="453" t="s">
        <v>117</v>
      </c>
      <c r="B12" s="458" t="s">
        <v>1223</v>
      </c>
      <c r="C12" s="457"/>
      <c r="D12" s="456"/>
    </row>
    <row r="13" spans="1:4" ht="24" customHeight="1" x14ac:dyDescent="0.35">
      <c r="A13" s="453" t="s">
        <v>118</v>
      </c>
      <c r="B13" s="456" t="s">
        <v>1224</v>
      </c>
      <c r="C13" s="457"/>
      <c r="D13" s="456"/>
    </row>
    <row r="14" spans="1:4" ht="26.25" customHeight="1" x14ac:dyDescent="0.35">
      <c r="A14" s="454">
        <v>4</v>
      </c>
      <c r="B14" s="456" t="s">
        <v>1225</v>
      </c>
      <c r="C14" s="456"/>
      <c r="D14" s="456"/>
    </row>
    <row r="15" spans="1:4" ht="39.75" customHeight="1" x14ac:dyDescent="0.35">
      <c r="A15" s="453" t="s">
        <v>117</v>
      </c>
      <c r="B15" s="458" t="s">
        <v>1226</v>
      </c>
      <c r="C15" s="457"/>
      <c r="D15" s="456"/>
    </row>
    <row r="16" spans="1:4" ht="31.5" customHeight="1" x14ac:dyDescent="0.35">
      <c r="A16" s="453" t="s">
        <v>118</v>
      </c>
      <c r="B16" s="458" t="s">
        <v>1227</v>
      </c>
      <c r="C16" s="457"/>
      <c r="D16" s="456"/>
    </row>
    <row r="17" spans="1:4" ht="52.5" customHeight="1" x14ac:dyDescent="0.35">
      <c r="A17" s="453" t="s">
        <v>148</v>
      </c>
      <c r="B17" s="459" t="s">
        <v>1228</v>
      </c>
      <c r="C17" s="457"/>
      <c r="D17" s="456"/>
    </row>
    <row r="18" spans="1:4" x14ac:dyDescent="0.35">
      <c r="A18" s="454">
        <v>5</v>
      </c>
      <c r="B18" s="456" t="s">
        <v>1229</v>
      </c>
      <c r="C18" s="456"/>
      <c r="D18" s="456"/>
    </row>
    <row r="19" spans="1:4" x14ac:dyDescent="0.35">
      <c r="A19" s="454">
        <v>6</v>
      </c>
      <c r="B19" s="455" t="s">
        <v>45</v>
      </c>
      <c r="C19" s="456"/>
      <c r="D19" s="456"/>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E6DE-EC28-458A-B8FD-A956EF6F53F9}">
  <sheetPr codeName="Sheet93">
    <pageSetUpPr fitToPage="1"/>
  </sheetPr>
  <dimension ref="A1:I17"/>
  <sheetViews>
    <sheetView workbookViewId="0"/>
    <sheetView workbookViewId="1"/>
  </sheetViews>
  <sheetFormatPr defaultColWidth="11.453125" defaultRowHeight="14.5" x14ac:dyDescent="0.35"/>
  <cols>
    <col min="1" max="1" width="3.54296875" style="1" customWidth="1"/>
    <col min="2" max="2" width="50.1796875" style="1" customWidth="1"/>
    <col min="3" max="5" width="11.453125" style="1"/>
    <col min="6" max="6" width="15.26953125" style="1" customWidth="1"/>
    <col min="7" max="16384" width="11.453125" style="1"/>
  </cols>
  <sheetData>
    <row r="1" spans="1:9" ht="15.75" customHeight="1" x14ac:dyDescent="0.35">
      <c r="A1" s="414" t="s">
        <v>1230</v>
      </c>
      <c r="C1" s="460"/>
      <c r="D1" s="460"/>
      <c r="E1" s="460"/>
      <c r="F1" s="460"/>
    </row>
    <row r="2" spans="1:9" ht="15.75" customHeight="1" x14ac:dyDescent="0.35">
      <c r="A2" s="460"/>
      <c r="B2" s="460"/>
      <c r="C2" s="460"/>
      <c r="D2" s="460"/>
      <c r="E2" s="460"/>
      <c r="F2" s="460"/>
    </row>
    <row r="4" spans="1:9" x14ac:dyDescent="0.35">
      <c r="A4" s="1180"/>
      <c r="B4" s="1181"/>
      <c r="C4" s="461" t="s">
        <v>7</v>
      </c>
      <c r="D4" s="461" t="s">
        <v>8</v>
      </c>
      <c r="E4" s="461" t="s">
        <v>9</v>
      </c>
      <c r="F4" s="461" t="s">
        <v>46</v>
      </c>
      <c r="G4" s="453" t="s">
        <v>47</v>
      </c>
      <c r="H4" s="461" t="s">
        <v>156</v>
      </c>
      <c r="I4" s="461" t="s">
        <v>157</v>
      </c>
    </row>
    <row r="5" spans="1:9" ht="37.5" x14ac:dyDescent="0.35">
      <c r="A5" s="1182"/>
      <c r="B5" s="1183"/>
      <c r="C5" s="461" t="s">
        <v>1231</v>
      </c>
      <c r="D5" s="461" t="s">
        <v>1232</v>
      </c>
      <c r="E5" s="461" t="s">
        <v>1233</v>
      </c>
      <c r="F5" s="461" t="s">
        <v>1234</v>
      </c>
      <c r="G5" s="453" t="s">
        <v>1235</v>
      </c>
      <c r="H5" s="461" t="s">
        <v>1236</v>
      </c>
      <c r="I5" s="461" t="s">
        <v>6</v>
      </c>
    </row>
    <row r="6" spans="1:9" x14ac:dyDescent="0.35">
      <c r="A6" s="462">
        <v>1</v>
      </c>
      <c r="B6" s="425" t="s">
        <v>1237</v>
      </c>
      <c r="C6" s="71"/>
      <c r="D6" s="71"/>
      <c r="E6" s="71"/>
      <c r="F6" s="71"/>
      <c r="G6" s="456"/>
      <c r="H6" s="71"/>
      <c r="I6" s="71"/>
    </row>
    <row r="7" spans="1:9" ht="23.25" customHeight="1" x14ac:dyDescent="0.35">
      <c r="A7" s="463" t="s">
        <v>1238</v>
      </c>
      <c r="B7" s="464" t="s">
        <v>1239</v>
      </c>
      <c r="C7" s="464"/>
      <c r="D7" s="464"/>
      <c r="E7" s="464"/>
      <c r="F7" s="464"/>
      <c r="G7" s="456"/>
      <c r="H7" s="464"/>
      <c r="I7" s="464"/>
    </row>
    <row r="8" spans="1:9" x14ac:dyDescent="0.35">
      <c r="A8" s="463" t="s">
        <v>1240</v>
      </c>
      <c r="B8" s="464" t="s">
        <v>1241</v>
      </c>
      <c r="C8" s="464"/>
      <c r="D8" s="464"/>
      <c r="E8" s="464"/>
      <c r="F8" s="464"/>
      <c r="G8" s="456"/>
      <c r="H8" s="464"/>
      <c r="I8" s="464"/>
    </row>
    <row r="9" spans="1:9" x14ac:dyDescent="0.35">
      <c r="A9" s="71">
        <v>2</v>
      </c>
      <c r="B9" s="71" t="s">
        <v>1242</v>
      </c>
      <c r="C9" s="71"/>
      <c r="D9" s="71"/>
      <c r="E9" s="71"/>
      <c r="F9" s="71"/>
      <c r="G9" s="456"/>
      <c r="H9" s="71"/>
      <c r="I9" s="71"/>
    </row>
    <row r="10" spans="1:9" x14ac:dyDescent="0.35">
      <c r="A10" s="71">
        <v>3</v>
      </c>
      <c r="B10" s="71" t="s">
        <v>1243</v>
      </c>
      <c r="C10" s="71"/>
      <c r="D10" s="71"/>
      <c r="E10" s="71"/>
      <c r="F10" s="71"/>
      <c r="G10" s="456"/>
      <c r="H10" s="71"/>
      <c r="I10" s="71"/>
    </row>
    <row r="11" spans="1:9" x14ac:dyDescent="0.35">
      <c r="A11" s="71">
        <v>4</v>
      </c>
      <c r="B11" s="71" t="s">
        <v>1244</v>
      </c>
      <c r="C11" s="71"/>
      <c r="D11" s="71"/>
      <c r="E11" s="71"/>
      <c r="F11" s="71"/>
      <c r="G11" s="456"/>
      <c r="H11" s="71"/>
      <c r="I11" s="71"/>
    </row>
    <row r="12" spans="1:9" x14ac:dyDescent="0.35">
      <c r="A12" s="72">
        <v>5</v>
      </c>
      <c r="B12" s="72" t="s">
        <v>1245</v>
      </c>
      <c r="C12" s="72"/>
      <c r="D12" s="72"/>
      <c r="E12" s="72"/>
      <c r="F12" s="72"/>
      <c r="G12" s="456"/>
      <c r="H12" s="72"/>
      <c r="I12" s="71"/>
    </row>
    <row r="13" spans="1:9" x14ac:dyDescent="0.35">
      <c r="A13" s="71">
        <v>6</v>
      </c>
      <c r="B13" s="71" t="s">
        <v>1246</v>
      </c>
      <c r="C13" s="71"/>
      <c r="D13" s="71"/>
      <c r="E13" s="71"/>
      <c r="F13" s="71"/>
      <c r="G13" s="456"/>
      <c r="H13" s="71"/>
      <c r="I13" s="71"/>
    </row>
    <row r="14" spans="1:9" x14ac:dyDescent="0.35">
      <c r="A14" s="71">
        <v>7</v>
      </c>
      <c r="B14" s="71" t="s">
        <v>1229</v>
      </c>
      <c r="C14" s="71"/>
      <c r="D14" s="71"/>
      <c r="E14" s="71"/>
      <c r="F14" s="71"/>
      <c r="G14" s="456"/>
      <c r="H14" s="71"/>
      <c r="I14" s="71"/>
    </row>
    <row r="15" spans="1:9" x14ac:dyDescent="0.35">
      <c r="A15" s="463" t="s">
        <v>1247</v>
      </c>
      <c r="B15" s="464" t="s">
        <v>1248</v>
      </c>
      <c r="C15" s="71"/>
      <c r="D15" s="71"/>
      <c r="E15" s="71"/>
      <c r="F15" s="71"/>
      <c r="G15" s="456"/>
      <c r="H15" s="71"/>
      <c r="I15" s="71"/>
    </row>
    <row r="16" spans="1:9" x14ac:dyDescent="0.35">
      <c r="A16" s="463" t="s">
        <v>1249</v>
      </c>
      <c r="B16" s="464" t="s">
        <v>1239</v>
      </c>
      <c r="C16" s="71"/>
      <c r="D16" s="71"/>
      <c r="E16" s="71"/>
      <c r="F16" s="71"/>
      <c r="G16" s="456"/>
      <c r="H16" s="71"/>
      <c r="I16" s="71"/>
    </row>
    <row r="17" spans="1:9" x14ac:dyDescent="0.35">
      <c r="A17" s="462">
        <v>8</v>
      </c>
      <c r="B17" s="425" t="s">
        <v>1250</v>
      </c>
      <c r="C17" s="71"/>
      <c r="D17" s="71"/>
      <c r="E17" s="71"/>
      <c r="F17" s="71"/>
      <c r="G17" s="456"/>
      <c r="H17" s="71"/>
      <c r="I17" s="71"/>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B0E7-A083-4664-AD32-A7B6189FB080}">
  <sheetPr codeName="Sheet94">
    <pageSetUpPr fitToPage="1"/>
  </sheetPr>
  <dimension ref="A1:C23"/>
  <sheetViews>
    <sheetView workbookViewId="0"/>
    <sheetView workbookViewId="1"/>
  </sheetViews>
  <sheetFormatPr defaultColWidth="11.453125" defaultRowHeight="14.5" x14ac:dyDescent="0.35"/>
  <cols>
    <col min="1" max="1" width="6.81640625" style="88" customWidth="1"/>
    <col min="2" max="2" width="51.54296875" style="1" customWidth="1"/>
    <col min="3" max="3" width="21.7265625" style="1" customWidth="1"/>
    <col min="4" max="16384" width="11.453125" style="1"/>
  </cols>
  <sheetData>
    <row r="1" spans="1:3" ht="18" x14ac:dyDescent="0.4">
      <c r="A1" s="339" t="s">
        <v>1139</v>
      </c>
    </row>
    <row r="3" spans="1:3" x14ac:dyDescent="0.35">
      <c r="A3" s="1182"/>
      <c r="B3" s="1183"/>
      <c r="C3" s="461" t="s">
        <v>7</v>
      </c>
    </row>
    <row r="4" spans="1:3" x14ac:dyDescent="0.35">
      <c r="A4" s="1184" t="s">
        <v>1251</v>
      </c>
      <c r="B4" s="1184"/>
      <c r="C4" s="1184"/>
    </row>
    <row r="5" spans="1:3" x14ac:dyDescent="0.35">
      <c r="A5" s="461">
        <v>1</v>
      </c>
      <c r="B5" s="71" t="s">
        <v>1252</v>
      </c>
      <c r="C5" s="71"/>
    </row>
    <row r="6" spans="1:3" x14ac:dyDescent="0.35">
      <c r="A6" s="461">
        <v>2</v>
      </c>
      <c r="B6" s="71" t="s">
        <v>1253</v>
      </c>
      <c r="C6" s="71"/>
    </row>
    <row r="7" spans="1:3" x14ac:dyDescent="0.35">
      <c r="A7" s="461">
        <v>3</v>
      </c>
      <c r="B7" s="71" t="s">
        <v>1254</v>
      </c>
      <c r="C7" s="71"/>
    </row>
    <row r="8" spans="1:3" x14ac:dyDescent="0.35">
      <c r="A8" s="461">
        <v>4</v>
      </c>
      <c r="B8" s="71" t="s">
        <v>1255</v>
      </c>
      <c r="C8" s="71"/>
    </row>
    <row r="9" spans="1:3" x14ac:dyDescent="0.35">
      <c r="A9" s="1184" t="s">
        <v>1256</v>
      </c>
      <c r="B9" s="1184"/>
      <c r="C9" s="1184"/>
    </row>
    <row r="10" spans="1:3" x14ac:dyDescent="0.35">
      <c r="A10" s="461">
        <v>5</v>
      </c>
      <c r="B10" s="71" t="s">
        <v>1252</v>
      </c>
      <c r="C10" s="71"/>
    </row>
    <row r="11" spans="1:3" x14ac:dyDescent="0.35">
      <c r="A11" s="461">
        <v>6</v>
      </c>
      <c r="B11" s="71" t="s">
        <v>1253</v>
      </c>
      <c r="C11" s="71"/>
    </row>
    <row r="12" spans="1:3" x14ac:dyDescent="0.35">
      <c r="A12" s="461">
        <v>7</v>
      </c>
      <c r="B12" s="71" t="s">
        <v>1254</v>
      </c>
      <c r="C12" s="71"/>
    </row>
    <row r="13" spans="1:3" x14ac:dyDescent="0.35">
      <c r="A13" s="461">
        <v>8</v>
      </c>
      <c r="B13" s="71" t="s">
        <v>1255</v>
      </c>
      <c r="C13" s="71"/>
    </row>
    <row r="14" spans="1:3" x14ac:dyDescent="0.35">
      <c r="A14" s="1184" t="s">
        <v>1257</v>
      </c>
      <c r="B14" s="1184"/>
      <c r="C14" s="1184"/>
    </row>
    <row r="15" spans="1:3" x14ac:dyDescent="0.35">
      <c r="A15" s="461">
        <v>9</v>
      </c>
      <c r="B15" s="71" t="s">
        <v>1252</v>
      </c>
      <c r="C15" s="71"/>
    </row>
    <row r="16" spans="1:3" x14ac:dyDescent="0.35">
      <c r="A16" s="461">
        <v>10</v>
      </c>
      <c r="B16" s="71" t="s">
        <v>1253</v>
      </c>
      <c r="C16" s="71"/>
    </row>
    <row r="17" spans="1:3" x14ac:dyDescent="0.35">
      <c r="A17" s="461">
        <v>11</v>
      </c>
      <c r="B17" s="71" t="s">
        <v>1254</v>
      </c>
      <c r="C17" s="71"/>
    </row>
    <row r="18" spans="1:3" x14ac:dyDescent="0.35">
      <c r="A18" s="461">
        <v>12</v>
      </c>
      <c r="B18" s="71" t="s">
        <v>1255</v>
      </c>
      <c r="C18" s="71"/>
    </row>
    <row r="19" spans="1:3" x14ac:dyDescent="0.35">
      <c r="A19" s="1184" t="s">
        <v>1258</v>
      </c>
      <c r="B19" s="1184"/>
      <c r="C19" s="1184"/>
    </row>
    <row r="20" spans="1:3" x14ac:dyDescent="0.35">
      <c r="A20" s="461">
        <v>13</v>
      </c>
      <c r="B20" s="71" t="s">
        <v>1252</v>
      </c>
      <c r="C20" s="71"/>
    </row>
    <row r="21" spans="1:3" x14ac:dyDescent="0.35">
      <c r="A21" s="461">
        <v>14</v>
      </c>
      <c r="B21" s="71" t="s">
        <v>1253</v>
      </c>
      <c r="C21" s="71"/>
    </row>
    <row r="22" spans="1:3" x14ac:dyDescent="0.35">
      <c r="A22" s="461">
        <v>15</v>
      </c>
      <c r="B22" s="71" t="s">
        <v>1254</v>
      </c>
      <c r="C22" s="71"/>
    </row>
    <row r="23" spans="1:3" x14ac:dyDescent="0.35">
      <c r="A23" s="461">
        <v>16</v>
      </c>
      <c r="B23" s="71" t="s">
        <v>1255</v>
      </c>
      <c r="C23" s="71"/>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3619-DAB7-4476-8EBC-670B032EA4F4}">
  <sheetPr codeName="Sheet95">
    <pageSetUpPr fitToPage="1"/>
  </sheetPr>
  <dimension ref="A1:H22"/>
  <sheetViews>
    <sheetView workbookViewId="0"/>
    <sheetView workbookViewId="1"/>
  </sheetViews>
  <sheetFormatPr defaultColWidth="11.453125" defaultRowHeight="14.5" x14ac:dyDescent="0.35"/>
  <cols>
    <col min="1" max="16384" width="11.453125" style="1"/>
  </cols>
  <sheetData>
    <row r="1" spans="1:1" ht="18" x14ac:dyDescent="0.4">
      <c r="A1" s="339" t="s">
        <v>1140</v>
      </c>
    </row>
    <row r="21" spans="1:8" ht="65.25" customHeight="1" x14ac:dyDescent="0.35">
      <c r="A21" s="1185" t="s">
        <v>1259</v>
      </c>
      <c r="B21" s="1185"/>
      <c r="C21" s="1185"/>
      <c r="D21" s="1185"/>
      <c r="E21" s="1185"/>
      <c r="F21" s="1185"/>
      <c r="G21" s="1185"/>
      <c r="H21" s="1185"/>
    </row>
    <row r="22" spans="1:8" ht="37.5" customHeight="1" x14ac:dyDescent="0.35">
      <c r="A22" s="1186" t="s">
        <v>1260</v>
      </c>
      <c r="B22" s="1186"/>
      <c r="C22" s="1186"/>
      <c r="D22" s="1186"/>
      <c r="E22" s="1186"/>
      <c r="F22" s="1186"/>
      <c r="G22" s="1186"/>
      <c r="H22" s="1186"/>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5740-10D3-4FCB-AF72-15AEB4F221A7}">
  <sheetPr codeName="Sheet97"/>
  <dimension ref="A1:H15"/>
  <sheetViews>
    <sheetView topLeftCell="A7" workbookViewId="0"/>
    <sheetView topLeftCell="A7" workbookViewId="1"/>
  </sheetViews>
  <sheetFormatPr defaultColWidth="9.1796875" defaultRowHeight="14.5" x14ac:dyDescent="0.35"/>
  <cols>
    <col min="1" max="1" width="26" style="1" bestFit="1" customWidth="1"/>
    <col min="2" max="2" width="38" style="1" customWidth="1"/>
    <col min="3" max="3" width="62.7265625" style="1" customWidth="1"/>
    <col min="4" max="5" width="22.26953125" style="1" customWidth="1"/>
    <col min="6" max="6" width="9.1796875" style="1"/>
    <col min="7" max="7" width="13.1796875" style="64" customWidth="1"/>
    <col min="8" max="8" width="52.453125" style="1" customWidth="1"/>
    <col min="9" max="16384" width="9.1796875" style="1"/>
  </cols>
  <sheetData>
    <row r="1" spans="1:8" ht="15" hidden="1" customHeight="1" x14ac:dyDescent="0.35"/>
    <row r="2" spans="1:8" ht="15" hidden="1" customHeight="1" x14ac:dyDescent="0.35">
      <c r="H2" s="408"/>
    </row>
    <row r="3" spans="1:8" ht="31.5" hidden="1" customHeight="1" x14ac:dyDescent="0.35">
      <c r="A3" s="1187" t="s">
        <v>1438</v>
      </c>
      <c r="B3" s="540" t="s">
        <v>1439</v>
      </c>
      <c r="C3" s="541"/>
      <c r="D3" s="541"/>
      <c r="E3" s="541"/>
      <c r="F3" s="542"/>
      <c r="H3" s="340"/>
    </row>
    <row r="4" spans="1:8" ht="32.25" hidden="1" customHeight="1" x14ac:dyDescent="0.35">
      <c r="A4" s="1188"/>
      <c r="B4" s="543" t="s">
        <v>1440</v>
      </c>
      <c r="C4" s="544"/>
      <c r="D4" s="544"/>
      <c r="E4" s="544"/>
      <c r="F4" s="545"/>
    </row>
    <row r="5" spans="1:8" ht="25.5" hidden="1" customHeight="1" x14ac:dyDescent="0.35">
      <c r="A5" s="1189"/>
      <c r="B5" s="540" t="s">
        <v>1441</v>
      </c>
      <c r="C5" s="541"/>
      <c r="D5" s="541"/>
      <c r="E5" s="541"/>
      <c r="F5" s="542"/>
    </row>
    <row r="6" spans="1:8" ht="15" hidden="1" customHeight="1" x14ac:dyDescent="0.35">
      <c r="A6" s="546"/>
      <c r="B6" s="318"/>
      <c r="C6" s="318"/>
      <c r="D6" s="318"/>
      <c r="E6" s="318"/>
      <c r="F6" s="318"/>
    </row>
    <row r="7" spans="1:8" ht="18.5" x14ac:dyDescent="0.45">
      <c r="A7" s="44" t="s">
        <v>1436</v>
      </c>
    </row>
    <row r="8" spans="1:8" x14ac:dyDescent="0.35">
      <c r="A8" s="1" t="s">
        <v>121</v>
      </c>
    </row>
    <row r="11" spans="1:8" x14ac:dyDescent="0.35">
      <c r="A11" s="16" t="s">
        <v>122</v>
      </c>
      <c r="B11" s="16" t="s">
        <v>114</v>
      </c>
      <c r="C11" s="45" t="s">
        <v>123</v>
      </c>
      <c r="F11" s="64"/>
      <c r="G11" s="1"/>
    </row>
    <row r="12" spans="1:8" ht="15" customHeight="1" x14ac:dyDescent="0.35">
      <c r="A12" s="547" t="s">
        <v>1442</v>
      </c>
      <c r="B12" s="548" t="s">
        <v>117</v>
      </c>
      <c r="C12" s="549" t="s">
        <v>1443</v>
      </c>
      <c r="F12" s="64"/>
      <c r="G12" s="1"/>
    </row>
    <row r="13" spans="1:8" ht="38.25" customHeight="1" x14ac:dyDescent="0.35">
      <c r="A13" s="550" t="s">
        <v>1444</v>
      </c>
      <c r="B13" s="548" t="s">
        <v>118</v>
      </c>
      <c r="C13" s="549" t="s">
        <v>1445</v>
      </c>
      <c r="F13" s="64"/>
      <c r="G13" s="1"/>
    </row>
    <row r="14" spans="1:8" ht="27" customHeight="1" x14ac:dyDescent="0.35">
      <c r="A14" s="550" t="s">
        <v>1444</v>
      </c>
      <c r="B14" s="43" t="s">
        <v>130</v>
      </c>
      <c r="C14" s="549" t="s">
        <v>1446</v>
      </c>
      <c r="F14" s="64"/>
      <c r="G14" s="1"/>
    </row>
    <row r="15" spans="1:8" ht="29.25" customHeight="1" x14ac:dyDescent="0.35">
      <c r="A15" s="550" t="s">
        <v>1447</v>
      </c>
      <c r="B15" s="43" t="s">
        <v>133</v>
      </c>
      <c r="C15" s="549" t="s">
        <v>1448</v>
      </c>
      <c r="F15" s="64"/>
      <c r="G15" s="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E7E4-45F3-4738-9625-55CA2383A8A3}">
  <sheetPr codeName="Sheet98"/>
  <dimension ref="A1:M18"/>
  <sheetViews>
    <sheetView topLeftCell="A7" workbookViewId="0">
      <selection activeCell="E14" sqref="E14"/>
    </sheetView>
    <sheetView topLeftCell="A7" workbookViewId="1"/>
  </sheetViews>
  <sheetFormatPr defaultColWidth="9.1796875" defaultRowHeight="14.5" x14ac:dyDescent="0.35"/>
  <cols>
    <col min="1" max="1" width="11.26953125" style="1" customWidth="1"/>
    <col min="2" max="2" width="43.7265625" style="1" customWidth="1"/>
    <col min="3" max="5" width="22.26953125" style="1" customWidth="1"/>
    <col min="6" max="8" width="22.26953125" style="1" hidden="1" customWidth="1"/>
    <col min="9" max="10" width="22.26953125" style="1" customWidth="1"/>
    <col min="11" max="11" width="9.1796875" style="1"/>
    <col min="12" max="12" width="13.1796875" style="64" customWidth="1"/>
    <col min="13" max="13" width="52.453125" style="1" customWidth="1"/>
    <col min="14" max="16384" width="9.1796875" style="1"/>
  </cols>
  <sheetData>
    <row r="1" spans="1:13" hidden="1" x14ac:dyDescent="0.35"/>
    <row r="2" spans="1:13" hidden="1" x14ac:dyDescent="0.35">
      <c r="M2" s="408"/>
    </row>
    <row r="3" spans="1:13" ht="31.5" hidden="1" customHeight="1" x14ac:dyDescent="0.35">
      <c r="A3" s="1138" t="s">
        <v>1438</v>
      </c>
      <c r="B3" s="1191" t="s">
        <v>1439</v>
      </c>
      <c r="C3" s="1192"/>
      <c r="D3" s="1192"/>
      <c r="E3" s="1192"/>
      <c r="F3" s="1192"/>
      <c r="G3" s="1192"/>
      <c r="H3" s="1192"/>
      <c r="I3" s="1192"/>
      <c r="J3" s="1192"/>
      <c r="K3" s="1193"/>
      <c r="M3" s="340"/>
    </row>
    <row r="4" spans="1:13" ht="32.25" hidden="1" customHeight="1" x14ac:dyDescent="0.35">
      <c r="A4" s="1190"/>
      <c r="B4" s="1194" t="s">
        <v>1440</v>
      </c>
      <c r="C4" s="1195"/>
      <c r="D4" s="1195"/>
      <c r="E4" s="1195"/>
      <c r="F4" s="1195"/>
      <c r="G4" s="1195"/>
      <c r="H4" s="1195"/>
      <c r="I4" s="1195"/>
      <c r="J4" s="1195"/>
      <c r="K4" s="1196"/>
    </row>
    <row r="5" spans="1:13" ht="25.5" hidden="1" customHeight="1" x14ac:dyDescent="0.35">
      <c r="A5" s="1139"/>
      <c r="B5" s="1191" t="s">
        <v>1441</v>
      </c>
      <c r="C5" s="1192"/>
      <c r="D5" s="1192"/>
      <c r="E5" s="1192"/>
      <c r="F5" s="1192"/>
      <c r="G5" s="1192"/>
      <c r="H5" s="1192"/>
      <c r="I5" s="1192"/>
      <c r="J5" s="1192"/>
      <c r="K5" s="1193"/>
    </row>
    <row r="6" spans="1:13" hidden="1" x14ac:dyDescent="0.35">
      <c r="A6" s="546"/>
      <c r="B6" s="318"/>
      <c r="C6" s="318"/>
      <c r="D6" s="318"/>
      <c r="E6" s="318"/>
      <c r="F6" s="318"/>
      <c r="G6" s="318"/>
      <c r="H6" s="318"/>
      <c r="I6" s="318"/>
      <c r="J6" s="318"/>
      <c r="K6" s="318"/>
    </row>
    <row r="7" spans="1:13" s="552" customFormat="1" ht="18.5" x14ac:dyDescent="0.35">
      <c r="A7" s="551" t="s">
        <v>1449</v>
      </c>
      <c r="C7" s="553"/>
    </row>
    <row r="8" spans="1:13" s="552" customFormat="1" x14ac:dyDescent="0.35"/>
    <row r="9" spans="1:13" s="552" customFormat="1" x14ac:dyDescent="0.35">
      <c r="A9" s="1"/>
    </row>
    <row r="10" spans="1:13" s="552" customFormat="1" x14ac:dyDescent="0.35">
      <c r="A10" s="1"/>
    </row>
    <row r="11" spans="1:13" ht="13.5" customHeight="1" x14ac:dyDescent="0.35">
      <c r="A11" s="1197" t="s">
        <v>1450</v>
      </c>
      <c r="B11" s="1197"/>
      <c r="C11" s="554" t="s">
        <v>7</v>
      </c>
      <c r="D11" s="554" t="s">
        <v>8</v>
      </c>
      <c r="E11" s="554" t="s">
        <v>9</v>
      </c>
      <c r="F11" s="554" t="s">
        <v>810</v>
      </c>
      <c r="G11" s="554" t="s">
        <v>812</v>
      </c>
      <c r="H11" s="554"/>
      <c r="I11" s="554" t="s">
        <v>46</v>
      </c>
      <c r="J11" s="555" t="s">
        <v>47</v>
      </c>
    </row>
    <row r="12" spans="1:13" ht="15" customHeight="1" x14ac:dyDescent="0.35">
      <c r="A12" s="1197"/>
      <c r="B12" s="1197"/>
      <c r="C12" s="1197" t="s">
        <v>1451</v>
      </c>
      <c r="D12" s="1197"/>
      <c r="E12" s="1197"/>
      <c r="F12" s="556" t="s">
        <v>691</v>
      </c>
      <c r="G12" s="556" t="s">
        <v>1452</v>
      </c>
      <c r="H12" s="556"/>
      <c r="I12" s="874" t="s">
        <v>1215</v>
      </c>
      <c r="J12" s="874" t="s">
        <v>1453</v>
      </c>
    </row>
    <row r="13" spans="1:13" x14ac:dyDescent="0.35">
      <c r="A13" s="1197"/>
      <c r="B13" s="1197"/>
      <c r="C13" s="556" t="s">
        <v>1454</v>
      </c>
      <c r="D13" s="556" t="s">
        <v>1455</v>
      </c>
      <c r="E13" s="556" t="s">
        <v>1456</v>
      </c>
      <c r="F13" s="556" t="s">
        <v>1457</v>
      </c>
      <c r="G13" s="556"/>
      <c r="H13" s="556"/>
      <c r="I13" s="874"/>
      <c r="J13" s="874"/>
    </row>
    <row r="14" spans="1:13" ht="38.25" customHeight="1" x14ac:dyDescent="0.35">
      <c r="A14" s="556">
        <v>1</v>
      </c>
      <c r="B14" s="557" t="s">
        <v>1458</v>
      </c>
      <c r="C14" s="674">
        <v>73817941.489999995</v>
      </c>
      <c r="D14" s="674">
        <v>103546952.92</v>
      </c>
      <c r="E14" s="674">
        <v>139306792.72804201</v>
      </c>
      <c r="F14" s="674"/>
      <c r="G14" s="674"/>
      <c r="H14" s="674"/>
      <c r="I14" s="674">
        <v>15833584.356902</v>
      </c>
      <c r="J14" s="674">
        <v>197919804.46127501</v>
      </c>
    </row>
    <row r="15" spans="1:13" ht="29" x14ac:dyDescent="0.35">
      <c r="A15" s="556">
        <v>2</v>
      </c>
      <c r="B15" s="558" t="s">
        <v>1459</v>
      </c>
      <c r="C15" s="556"/>
      <c r="D15" s="556"/>
      <c r="E15" s="556"/>
      <c r="F15" s="556"/>
      <c r="G15" s="556"/>
      <c r="H15" s="556"/>
      <c r="I15" s="556"/>
      <c r="J15" s="556"/>
    </row>
    <row r="16" spans="1:13" ht="38.25" customHeight="1" x14ac:dyDescent="0.35">
      <c r="A16" s="556">
        <v>3</v>
      </c>
      <c r="B16" s="559" t="s">
        <v>1460</v>
      </c>
      <c r="C16" s="556"/>
      <c r="D16" s="556"/>
      <c r="E16" s="556"/>
      <c r="F16" s="556"/>
      <c r="G16" s="556"/>
      <c r="H16" s="556"/>
      <c r="I16" s="560"/>
      <c r="J16" s="561"/>
    </row>
    <row r="17" spans="1:10" ht="38.25" customHeight="1" x14ac:dyDescent="0.35">
      <c r="A17" s="556">
        <v>4</v>
      </c>
      <c r="B17" s="559" t="s">
        <v>1461</v>
      </c>
      <c r="C17" s="556"/>
      <c r="D17" s="556"/>
      <c r="E17" s="556"/>
      <c r="F17" s="562"/>
      <c r="G17" s="563"/>
      <c r="H17" s="563"/>
      <c r="I17" s="560"/>
      <c r="J17" s="564"/>
    </row>
    <row r="18" spans="1:10" ht="38.25" customHeight="1" x14ac:dyDescent="0.35">
      <c r="A18" s="565">
        <v>5</v>
      </c>
      <c r="B18" s="557" t="s">
        <v>1462</v>
      </c>
      <c r="C18" s="556"/>
      <c r="D18" s="556"/>
      <c r="E18" s="556"/>
      <c r="F18" s="563"/>
      <c r="G18" s="563"/>
      <c r="H18" s="563"/>
      <c r="I18" s="556"/>
      <c r="J18" s="556"/>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E8C5-2DE4-41E9-94C4-A0ADB3DF601C}">
  <sheetPr codeName="Sheet18">
    <pageSetUpPr fitToPage="1"/>
  </sheetPr>
  <dimension ref="B2:S4"/>
  <sheetViews>
    <sheetView workbookViewId="0">
      <selection activeCell="B4" sqref="B4"/>
    </sheetView>
    <sheetView workbookViewId="1"/>
  </sheetViews>
  <sheetFormatPr defaultColWidth="9.1796875" defaultRowHeight="14.5" x14ac:dyDescent="0.35"/>
  <cols>
    <col min="1" max="18" width="9.1796875" style="1"/>
    <col min="19" max="19" width="14" style="1" customWidth="1"/>
    <col min="20" max="16384" width="9.1796875" style="1"/>
  </cols>
  <sheetData>
    <row r="2" spans="2:19" x14ac:dyDescent="0.35">
      <c r="B2" s="566" t="s">
        <v>1886</v>
      </c>
      <c r="C2" s="567"/>
      <c r="D2" s="567"/>
      <c r="E2" s="567"/>
      <c r="F2" s="567"/>
      <c r="G2" s="567"/>
      <c r="H2" s="567"/>
      <c r="I2" s="567"/>
      <c r="J2" s="567"/>
      <c r="K2" s="567"/>
      <c r="L2" s="567"/>
      <c r="M2" s="567"/>
      <c r="N2" s="567"/>
      <c r="O2" s="567"/>
      <c r="P2" s="567"/>
      <c r="Q2" s="567"/>
      <c r="R2" s="567"/>
      <c r="S2" s="567"/>
    </row>
    <row r="3" spans="2:19" x14ac:dyDescent="0.35">
      <c r="B3" s="3"/>
      <c r="C3" s="3"/>
      <c r="D3" s="3"/>
      <c r="E3" s="3"/>
      <c r="F3" s="3"/>
      <c r="G3" s="3"/>
      <c r="H3" s="3"/>
      <c r="I3" s="3"/>
      <c r="J3" s="3"/>
      <c r="K3" s="3"/>
      <c r="L3" s="3"/>
      <c r="M3" s="3"/>
      <c r="N3" s="3"/>
      <c r="O3" s="3"/>
      <c r="P3" s="3"/>
      <c r="Q3" s="3"/>
      <c r="R3" s="3"/>
      <c r="S3" s="3"/>
    </row>
    <row r="4" spans="2:19" x14ac:dyDescent="0.35">
      <c r="B4" s="1" t="s">
        <v>1887</v>
      </c>
    </row>
  </sheetData>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4C88-8E23-48C1-994D-D147FC679D05}">
  <sheetPr codeName="Sheet100">
    <pageSetUpPr fitToPage="1"/>
  </sheetPr>
  <dimension ref="B2:S33"/>
  <sheetViews>
    <sheetView workbookViewId="0">
      <selection activeCell="C36" sqref="C36"/>
    </sheetView>
    <sheetView workbookViewId="1"/>
  </sheetViews>
  <sheetFormatPr defaultColWidth="9.1796875" defaultRowHeight="14.5" x14ac:dyDescent="0.35"/>
  <cols>
    <col min="1" max="18" width="9.1796875" style="1"/>
    <col min="19" max="19" width="14" style="1" customWidth="1"/>
    <col min="20" max="16384" width="9.1796875" style="1"/>
  </cols>
  <sheetData>
    <row r="2" spans="2:19" x14ac:dyDescent="0.35">
      <c r="B2" s="566" t="s">
        <v>1463</v>
      </c>
      <c r="C2" s="567"/>
      <c r="D2" s="567"/>
      <c r="E2" s="567"/>
      <c r="F2" s="567"/>
      <c r="G2" s="567"/>
      <c r="H2" s="567"/>
      <c r="I2" s="567"/>
      <c r="J2" s="567"/>
      <c r="K2" s="567"/>
      <c r="L2" s="567"/>
      <c r="M2" s="567"/>
      <c r="N2" s="567"/>
      <c r="O2" s="567"/>
      <c r="P2" s="567"/>
      <c r="Q2" s="567"/>
      <c r="R2" s="567"/>
      <c r="S2" s="567"/>
    </row>
    <row r="3" spans="2:19" x14ac:dyDescent="0.35">
      <c r="B3" s="3"/>
      <c r="C3" s="3"/>
      <c r="D3" s="3"/>
      <c r="E3" s="3"/>
      <c r="F3" s="3"/>
      <c r="G3" s="3"/>
      <c r="H3" s="3"/>
      <c r="I3" s="3"/>
      <c r="J3" s="3"/>
      <c r="K3" s="3"/>
      <c r="L3" s="3"/>
      <c r="M3" s="3"/>
      <c r="N3" s="3"/>
      <c r="O3" s="3"/>
      <c r="P3" s="3"/>
      <c r="Q3" s="3"/>
      <c r="R3" s="3"/>
      <c r="S3" s="3"/>
    </row>
    <row r="4" spans="2:19" x14ac:dyDescent="0.35">
      <c r="B4" s="3" t="s">
        <v>1469</v>
      </c>
      <c r="C4" s="3"/>
      <c r="D4" s="3"/>
      <c r="E4" s="3"/>
      <c r="F4" s="3"/>
      <c r="G4" s="3"/>
      <c r="H4" s="3"/>
      <c r="I4" s="3"/>
      <c r="J4" s="3"/>
      <c r="K4" s="3"/>
      <c r="L4" s="3"/>
      <c r="M4" s="3"/>
      <c r="N4" s="3"/>
      <c r="O4" s="3"/>
      <c r="P4" s="3"/>
      <c r="Q4" s="3"/>
      <c r="R4" s="3"/>
      <c r="S4" s="3"/>
    </row>
    <row r="5" spans="2:19" x14ac:dyDescent="0.35">
      <c r="B5" s="568" t="s">
        <v>781</v>
      </c>
      <c r="C5" s="568"/>
      <c r="D5" s="568"/>
      <c r="E5" s="568"/>
      <c r="F5" s="568"/>
      <c r="G5" s="568"/>
      <c r="H5" s="568"/>
      <c r="I5" s="568"/>
      <c r="J5" s="568"/>
      <c r="K5" s="568"/>
      <c r="L5" s="568"/>
      <c r="M5" s="568"/>
      <c r="N5" s="568"/>
      <c r="O5" s="568"/>
      <c r="P5" s="568"/>
      <c r="Q5" s="568"/>
      <c r="R5" s="568"/>
      <c r="S5" s="568"/>
    </row>
    <row r="6" spans="2:19" x14ac:dyDescent="0.35">
      <c r="B6" s="1198" t="s">
        <v>117</v>
      </c>
      <c r="C6" s="1199" t="s">
        <v>1470</v>
      </c>
      <c r="D6" s="1199"/>
      <c r="E6" s="1199"/>
      <c r="F6" s="1199"/>
      <c r="G6" s="1199"/>
      <c r="H6" s="1199"/>
      <c r="I6" s="1199"/>
      <c r="J6" s="1199"/>
      <c r="K6" s="1199"/>
      <c r="L6" s="1199"/>
      <c r="M6" s="1199"/>
      <c r="N6" s="1199"/>
      <c r="O6" s="1199"/>
      <c r="P6" s="1199"/>
      <c r="Q6" s="1199"/>
      <c r="R6" s="1199"/>
      <c r="S6" s="1199"/>
    </row>
    <row r="7" spans="2:19" x14ac:dyDescent="0.35">
      <c r="B7" s="1198"/>
      <c r="C7" s="569" t="s">
        <v>1471</v>
      </c>
      <c r="D7" s="1200" t="s">
        <v>1472</v>
      </c>
      <c r="E7" s="1200"/>
      <c r="F7" s="1200"/>
      <c r="G7" s="1200"/>
      <c r="H7" s="1200"/>
      <c r="I7" s="1200"/>
      <c r="J7" s="1200"/>
      <c r="K7" s="1200"/>
      <c r="L7" s="1200"/>
      <c r="M7" s="1200"/>
      <c r="N7" s="1200"/>
      <c r="O7" s="1200"/>
      <c r="P7" s="1200"/>
      <c r="Q7" s="1200"/>
      <c r="R7" s="1200"/>
      <c r="S7" s="1200"/>
    </row>
    <row r="8" spans="2:19" x14ac:dyDescent="0.35">
      <c r="B8" s="1198"/>
      <c r="C8" s="569" t="s">
        <v>1471</v>
      </c>
      <c r="D8" s="1199" t="s">
        <v>1473</v>
      </c>
      <c r="E8" s="1199"/>
      <c r="F8" s="1199"/>
      <c r="G8" s="1199"/>
      <c r="H8" s="1199"/>
      <c r="I8" s="1199"/>
      <c r="J8" s="1199"/>
      <c r="K8" s="1199"/>
      <c r="L8" s="1199"/>
      <c r="M8" s="1199"/>
      <c r="N8" s="1199"/>
      <c r="O8" s="1199"/>
      <c r="P8" s="1199"/>
      <c r="Q8" s="1199"/>
      <c r="R8" s="1199"/>
      <c r="S8" s="1199"/>
    </row>
    <row r="9" spans="2:19" x14ac:dyDescent="0.35">
      <c r="B9" s="1198"/>
      <c r="C9" s="569" t="s">
        <v>1471</v>
      </c>
      <c r="D9" s="1200" t="s">
        <v>1474</v>
      </c>
      <c r="E9" s="1200"/>
      <c r="F9" s="1200"/>
      <c r="G9" s="1200"/>
      <c r="H9" s="1200"/>
      <c r="I9" s="1200"/>
      <c r="J9" s="1200"/>
      <c r="K9" s="1200"/>
      <c r="L9" s="1200"/>
      <c r="M9" s="1200"/>
      <c r="N9" s="1200"/>
      <c r="O9" s="1200"/>
      <c r="P9" s="1200"/>
      <c r="Q9" s="1200"/>
      <c r="R9" s="1200"/>
      <c r="S9" s="1200"/>
    </row>
    <row r="10" spans="2:19" x14ac:dyDescent="0.35">
      <c r="B10" s="1198"/>
      <c r="C10" s="569" t="s">
        <v>1471</v>
      </c>
      <c r="D10" s="1199" t="s">
        <v>1475</v>
      </c>
      <c r="E10" s="1199"/>
      <c r="F10" s="1199"/>
      <c r="G10" s="1199"/>
      <c r="H10" s="1199"/>
      <c r="I10" s="1199"/>
      <c r="J10" s="1199"/>
      <c r="K10" s="1199"/>
      <c r="L10" s="1199"/>
      <c r="M10" s="1199"/>
      <c r="N10" s="1199"/>
      <c r="O10" s="1199"/>
      <c r="P10" s="1199"/>
      <c r="Q10" s="1199"/>
      <c r="R10" s="1199"/>
      <c r="S10" s="1199"/>
    </row>
    <row r="11" spans="2:19" x14ac:dyDescent="0.35">
      <c r="B11" s="1201" t="s">
        <v>118</v>
      </c>
      <c r="C11" s="1203" t="s">
        <v>1476</v>
      </c>
      <c r="D11" s="1203"/>
      <c r="E11" s="1203"/>
      <c r="F11" s="1203"/>
      <c r="G11" s="1203"/>
      <c r="H11" s="1203"/>
      <c r="I11" s="1203"/>
      <c r="J11" s="1203"/>
      <c r="K11" s="1203"/>
      <c r="L11" s="1203"/>
      <c r="M11" s="1203"/>
      <c r="N11" s="1203"/>
      <c r="O11" s="1203"/>
      <c r="P11" s="1203"/>
      <c r="Q11" s="1203"/>
      <c r="R11" s="1203"/>
      <c r="S11" s="1203"/>
    </row>
    <row r="12" spans="2:19" x14ac:dyDescent="0.35">
      <c r="B12" s="1198"/>
      <c r="C12" s="569" t="s">
        <v>1471</v>
      </c>
      <c r="D12" s="1200" t="s">
        <v>1477</v>
      </c>
      <c r="E12" s="1200"/>
      <c r="F12" s="1200"/>
      <c r="G12" s="1200"/>
      <c r="H12" s="1200"/>
      <c r="I12" s="1200"/>
      <c r="J12" s="1200"/>
      <c r="K12" s="1200"/>
      <c r="L12" s="1200"/>
      <c r="M12" s="1200"/>
      <c r="N12" s="1200"/>
      <c r="O12" s="1200"/>
      <c r="P12" s="1200"/>
      <c r="Q12" s="1200"/>
      <c r="R12" s="1200"/>
      <c r="S12" s="1200"/>
    </row>
    <row r="13" spans="2:19" x14ac:dyDescent="0.35">
      <c r="B13" s="1198"/>
      <c r="C13" s="569" t="s">
        <v>1471</v>
      </c>
      <c r="D13" s="1199" t="s">
        <v>1478</v>
      </c>
      <c r="E13" s="1199"/>
      <c r="F13" s="1199"/>
      <c r="G13" s="1199"/>
      <c r="H13" s="1199"/>
      <c r="I13" s="1199"/>
      <c r="J13" s="1199"/>
      <c r="K13" s="1199"/>
      <c r="L13" s="1199"/>
      <c r="M13" s="1199"/>
      <c r="N13" s="1199"/>
      <c r="O13" s="1199"/>
      <c r="P13" s="1199"/>
      <c r="Q13" s="1199"/>
      <c r="R13" s="1199"/>
      <c r="S13" s="1199"/>
    </row>
    <row r="14" spans="2:19" x14ac:dyDescent="0.35">
      <c r="B14" s="1198"/>
      <c r="C14" s="569" t="s">
        <v>1471</v>
      </c>
      <c r="D14" s="1200" t="s">
        <v>1479</v>
      </c>
      <c r="E14" s="1200"/>
      <c r="F14" s="1200"/>
      <c r="G14" s="1200"/>
      <c r="H14" s="1200"/>
      <c r="I14" s="1200"/>
      <c r="J14" s="1200"/>
      <c r="K14" s="1200"/>
      <c r="L14" s="1200"/>
      <c r="M14" s="1200"/>
      <c r="N14" s="1200"/>
      <c r="O14" s="1200"/>
      <c r="P14" s="1200"/>
      <c r="Q14" s="1200"/>
      <c r="R14" s="1200"/>
      <c r="S14" s="1200"/>
    </row>
    <row r="15" spans="2:19" x14ac:dyDescent="0.35">
      <c r="B15" s="1198"/>
      <c r="C15" s="569" t="s">
        <v>1471</v>
      </c>
      <c r="D15" s="1199" t="s">
        <v>1480</v>
      </c>
      <c r="E15" s="1199"/>
      <c r="F15" s="1199"/>
      <c r="G15" s="1199"/>
      <c r="H15" s="1199"/>
      <c r="I15" s="1199"/>
      <c r="J15" s="1199"/>
      <c r="K15" s="1199"/>
      <c r="L15" s="1199"/>
      <c r="M15" s="1199"/>
      <c r="N15" s="1199"/>
      <c r="O15" s="1199"/>
      <c r="P15" s="1199"/>
      <c r="Q15" s="1199"/>
      <c r="R15" s="1199"/>
      <c r="S15" s="1199"/>
    </row>
    <row r="16" spans="2:19" x14ac:dyDescent="0.35">
      <c r="B16" s="1202"/>
      <c r="C16" s="570" t="s">
        <v>1471</v>
      </c>
      <c r="D16" s="1204" t="s">
        <v>1481</v>
      </c>
      <c r="E16" s="1204"/>
      <c r="F16" s="1204"/>
      <c r="G16" s="1204"/>
      <c r="H16" s="1204"/>
      <c r="I16" s="1204"/>
      <c r="J16" s="1204"/>
      <c r="K16" s="1204"/>
      <c r="L16" s="1204"/>
      <c r="M16" s="1204"/>
      <c r="N16" s="1204"/>
      <c r="O16" s="1204"/>
      <c r="P16" s="1204"/>
      <c r="Q16" s="1204"/>
      <c r="R16" s="1204"/>
      <c r="S16" s="1204"/>
    </row>
    <row r="17" spans="2:19" x14ac:dyDescent="0.35">
      <c r="B17" s="571" t="s">
        <v>148</v>
      </c>
      <c r="C17" s="1206" t="s">
        <v>1482</v>
      </c>
      <c r="D17" s="1206"/>
      <c r="E17" s="1206"/>
      <c r="F17" s="1206"/>
      <c r="G17" s="1206"/>
      <c r="H17" s="1206"/>
      <c r="I17" s="1206"/>
      <c r="J17" s="1206"/>
      <c r="K17" s="1206"/>
      <c r="L17" s="1206"/>
      <c r="M17" s="1206"/>
      <c r="N17" s="1206"/>
      <c r="O17" s="1206"/>
      <c r="P17" s="1206"/>
      <c r="Q17" s="1206"/>
      <c r="R17" s="1206"/>
      <c r="S17" s="1206"/>
    </row>
    <row r="18" spans="2:19" x14ac:dyDescent="0.35">
      <c r="B18" s="572" t="s">
        <v>133</v>
      </c>
      <c r="C18" s="1207" t="s">
        <v>1483</v>
      </c>
      <c r="D18" s="1207"/>
      <c r="E18" s="1207"/>
      <c r="F18" s="1207"/>
      <c r="G18" s="1207"/>
      <c r="H18" s="1207"/>
      <c r="I18" s="1207"/>
      <c r="J18" s="1207"/>
      <c r="K18" s="1207"/>
      <c r="L18" s="1207"/>
      <c r="M18" s="1207"/>
      <c r="N18" s="1207"/>
      <c r="O18" s="1207"/>
      <c r="P18" s="1207"/>
      <c r="Q18" s="1207"/>
      <c r="R18" s="1207"/>
      <c r="S18" s="1207"/>
    </row>
    <row r="19" spans="2:19" x14ac:dyDescent="0.35">
      <c r="B19" s="1201" t="s">
        <v>135</v>
      </c>
      <c r="C19" s="1203" t="s">
        <v>1484</v>
      </c>
      <c r="D19" s="1203"/>
      <c r="E19" s="1203"/>
      <c r="F19" s="1203"/>
      <c r="G19" s="1203"/>
      <c r="H19" s="1203"/>
      <c r="I19" s="1203"/>
      <c r="J19" s="1203"/>
      <c r="K19" s="1203"/>
      <c r="L19" s="1203"/>
      <c r="M19" s="1203"/>
      <c r="N19" s="1203"/>
      <c r="O19" s="1203"/>
      <c r="P19" s="1203"/>
      <c r="Q19" s="1203"/>
      <c r="R19" s="1203"/>
      <c r="S19" s="1203"/>
    </row>
    <row r="20" spans="2:19" x14ac:dyDescent="0.35">
      <c r="B20" s="1198"/>
      <c r="C20" s="569" t="s">
        <v>1471</v>
      </c>
      <c r="D20" s="1199" t="s">
        <v>1485</v>
      </c>
      <c r="E20" s="1199"/>
      <c r="F20" s="1199"/>
      <c r="G20" s="1199"/>
      <c r="H20" s="1199"/>
      <c r="I20" s="1199"/>
      <c r="J20" s="1199"/>
      <c r="K20" s="1199"/>
      <c r="L20" s="1199"/>
      <c r="M20" s="1199"/>
      <c r="N20" s="1199"/>
      <c r="O20" s="1199"/>
      <c r="P20" s="1199"/>
      <c r="Q20" s="1199"/>
      <c r="R20" s="1199"/>
      <c r="S20" s="1199"/>
    </row>
    <row r="21" spans="2:19" x14ac:dyDescent="0.35">
      <c r="B21" s="1198"/>
      <c r="C21" s="569" t="s">
        <v>1471</v>
      </c>
      <c r="D21" s="1199" t="s">
        <v>1486</v>
      </c>
      <c r="E21" s="1199"/>
      <c r="F21" s="1199"/>
      <c r="G21" s="1199"/>
      <c r="H21" s="1199"/>
      <c r="I21" s="1199"/>
      <c r="J21" s="1199"/>
      <c r="K21" s="1199"/>
      <c r="L21" s="1199"/>
      <c r="M21" s="1199"/>
      <c r="N21" s="1199"/>
      <c r="O21" s="1199"/>
      <c r="P21" s="1199"/>
      <c r="Q21" s="1199"/>
      <c r="R21" s="1199"/>
      <c r="S21" s="1199"/>
    </row>
    <row r="22" spans="2:19" x14ac:dyDescent="0.35">
      <c r="B22" s="1198"/>
      <c r="C22" s="569" t="s">
        <v>1471</v>
      </c>
      <c r="D22" s="1200" t="s">
        <v>1487</v>
      </c>
      <c r="E22" s="1200"/>
      <c r="F22" s="1200"/>
      <c r="G22" s="1200"/>
      <c r="H22" s="1200"/>
      <c r="I22" s="1200"/>
      <c r="J22" s="1200"/>
      <c r="K22" s="1200"/>
      <c r="L22" s="1200"/>
      <c r="M22" s="1200"/>
      <c r="N22" s="1200"/>
      <c r="O22" s="1200"/>
      <c r="P22" s="1200"/>
      <c r="Q22" s="1200"/>
      <c r="R22" s="1200"/>
      <c r="S22" s="1200"/>
    </row>
    <row r="23" spans="2:19" ht="42" customHeight="1" x14ac:dyDescent="0.35">
      <c r="B23" s="1202"/>
      <c r="C23" s="570" t="s">
        <v>1471</v>
      </c>
      <c r="D23" s="1208" t="s">
        <v>1488</v>
      </c>
      <c r="E23" s="1208"/>
      <c r="F23" s="1208"/>
      <c r="G23" s="1208"/>
      <c r="H23" s="1208"/>
      <c r="I23" s="1208"/>
      <c r="J23" s="1208"/>
      <c r="K23" s="1208"/>
      <c r="L23" s="1208"/>
      <c r="M23" s="1208"/>
      <c r="N23" s="1208"/>
      <c r="O23" s="1208"/>
      <c r="P23" s="1208"/>
      <c r="Q23" s="1208"/>
      <c r="R23" s="1208"/>
      <c r="S23" s="1208"/>
    </row>
    <row r="24" spans="2:19" x14ac:dyDescent="0.35">
      <c r="B24" s="1198" t="s">
        <v>138</v>
      </c>
      <c r="C24" s="1199" t="s">
        <v>1489</v>
      </c>
      <c r="D24" s="1199"/>
      <c r="E24" s="1199"/>
      <c r="F24" s="1199"/>
      <c r="G24" s="1199"/>
      <c r="H24" s="1199"/>
      <c r="I24" s="1199"/>
      <c r="J24" s="1199"/>
      <c r="K24" s="1199"/>
      <c r="L24" s="1199"/>
      <c r="M24" s="1199"/>
      <c r="N24" s="1199"/>
      <c r="O24" s="1199"/>
      <c r="P24" s="1199"/>
      <c r="Q24" s="1199"/>
      <c r="R24" s="1199"/>
      <c r="S24" s="1199"/>
    </row>
    <row r="25" spans="2:19" x14ac:dyDescent="0.35">
      <c r="B25" s="1198"/>
      <c r="C25" s="569" t="s">
        <v>1471</v>
      </c>
      <c r="D25" s="1200" t="s">
        <v>1490</v>
      </c>
      <c r="E25" s="1200"/>
      <c r="F25" s="1200"/>
      <c r="G25" s="1200"/>
      <c r="H25" s="1200"/>
      <c r="I25" s="1200"/>
      <c r="J25" s="1200"/>
      <c r="K25" s="1200"/>
      <c r="L25" s="1200"/>
      <c r="M25" s="1200"/>
      <c r="N25" s="1200"/>
      <c r="O25" s="1200"/>
      <c r="P25" s="1200"/>
      <c r="Q25" s="1200"/>
      <c r="R25" s="1200"/>
      <c r="S25" s="1200"/>
    </row>
    <row r="26" spans="2:19" x14ac:dyDescent="0.35">
      <c r="B26" s="1198"/>
      <c r="C26" s="569" t="s">
        <v>1471</v>
      </c>
      <c r="D26" s="1200" t="s">
        <v>1491</v>
      </c>
      <c r="E26" s="1200"/>
      <c r="F26" s="1200"/>
      <c r="G26" s="1200"/>
      <c r="H26" s="1200"/>
      <c r="I26" s="1200"/>
      <c r="J26" s="1200"/>
      <c r="K26" s="1200"/>
      <c r="L26" s="1200"/>
      <c r="M26" s="1200"/>
      <c r="N26" s="1200"/>
      <c r="O26" s="1200"/>
      <c r="P26" s="1200"/>
      <c r="Q26" s="1200"/>
      <c r="R26" s="1200"/>
      <c r="S26" s="1200"/>
    </row>
    <row r="27" spans="2:19" x14ac:dyDescent="0.35">
      <c r="B27" s="1198"/>
      <c r="C27" s="569" t="s">
        <v>1471</v>
      </c>
      <c r="D27" s="1204" t="s">
        <v>1492</v>
      </c>
      <c r="E27" s="1204"/>
      <c r="F27" s="1204"/>
      <c r="G27" s="1204"/>
      <c r="H27" s="1204"/>
      <c r="I27" s="1204"/>
      <c r="J27" s="1204"/>
      <c r="K27" s="1204"/>
      <c r="L27" s="1204"/>
      <c r="M27" s="1204"/>
      <c r="N27" s="1204"/>
      <c r="O27" s="1204"/>
      <c r="P27" s="1204"/>
      <c r="Q27" s="1204"/>
      <c r="R27" s="1204"/>
      <c r="S27" s="1204"/>
    </row>
    <row r="28" spans="2:19" x14ac:dyDescent="0.35">
      <c r="B28" s="1201" t="s">
        <v>141</v>
      </c>
      <c r="C28" s="1205" t="s">
        <v>1493</v>
      </c>
      <c r="D28" s="1205"/>
      <c r="E28" s="1205"/>
      <c r="F28" s="1205"/>
      <c r="G28" s="1205"/>
      <c r="H28" s="1205"/>
      <c r="I28" s="1205"/>
      <c r="J28" s="1205"/>
      <c r="K28" s="1205"/>
      <c r="L28" s="1205"/>
      <c r="M28" s="1205"/>
      <c r="N28" s="1205"/>
      <c r="O28" s="1205"/>
      <c r="P28" s="1205"/>
      <c r="Q28" s="1205"/>
      <c r="R28" s="1205"/>
      <c r="S28" s="1205"/>
    </row>
    <row r="29" spans="2:19" x14ac:dyDescent="0.35">
      <c r="B29" s="1198"/>
      <c r="C29" s="569" t="s">
        <v>1471</v>
      </c>
      <c r="D29" s="1200" t="s">
        <v>1494</v>
      </c>
      <c r="E29" s="1200"/>
      <c r="F29" s="1200"/>
      <c r="G29" s="1200"/>
      <c r="H29" s="1200"/>
      <c r="I29" s="1200"/>
      <c r="J29" s="1200"/>
      <c r="K29" s="1200"/>
      <c r="L29" s="1200"/>
      <c r="M29" s="1200"/>
      <c r="N29" s="1200"/>
      <c r="O29" s="1200"/>
      <c r="P29" s="1200"/>
      <c r="Q29" s="1200"/>
      <c r="R29" s="1200"/>
      <c r="S29" s="1200"/>
    </row>
    <row r="30" spans="2:19" x14ac:dyDescent="0.35">
      <c r="B30" s="571" t="s">
        <v>285</v>
      </c>
      <c r="C30" s="1209" t="s">
        <v>1495</v>
      </c>
      <c r="D30" s="1209"/>
      <c r="E30" s="1209"/>
      <c r="F30" s="1209"/>
      <c r="G30" s="1209"/>
      <c r="H30" s="1209"/>
      <c r="I30" s="1209"/>
      <c r="J30" s="1209"/>
      <c r="K30" s="1209"/>
      <c r="L30" s="1209"/>
      <c r="M30" s="1209"/>
      <c r="N30" s="1209"/>
      <c r="O30" s="1209"/>
      <c r="P30" s="1209"/>
      <c r="Q30" s="1209"/>
      <c r="R30" s="1209"/>
      <c r="S30" s="1209"/>
    </row>
    <row r="31" spans="2:19" x14ac:dyDescent="0.35">
      <c r="B31" s="1201" t="s">
        <v>334</v>
      </c>
      <c r="C31" s="1203" t="s">
        <v>1496</v>
      </c>
      <c r="D31" s="1203"/>
      <c r="E31" s="1203"/>
      <c r="F31" s="1203"/>
      <c r="G31" s="1203"/>
      <c r="H31" s="1203"/>
      <c r="I31" s="1203"/>
      <c r="J31" s="1203"/>
      <c r="K31" s="1203"/>
      <c r="L31" s="1203"/>
      <c r="M31" s="1203"/>
      <c r="N31" s="1203"/>
      <c r="O31" s="1203"/>
      <c r="P31" s="1203"/>
      <c r="Q31" s="1203"/>
      <c r="R31" s="1203"/>
      <c r="S31" s="1203"/>
    </row>
    <row r="32" spans="2:19" x14ac:dyDescent="0.35">
      <c r="B32" s="1202"/>
      <c r="C32" s="570" t="s">
        <v>1471</v>
      </c>
      <c r="D32" s="1208" t="s">
        <v>1497</v>
      </c>
      <c r="E32" s="1208"/>
      <c r="F32" s="1208"/>
      <c r="G32" s="1208"/>
      <c r="H32" s="1208"/>
      <c r="I32" s="1208"/>
      <c r="J32" s="1208"/>
      <c r="K32" s="1208"/>
      <c r="L32" s="1208"/>
      <c r="M32" s="1208"/>
      <c r="N32" s="1208"/>
      <c r="O32" s="1208"/>
      <c r="P32" s="1208"/>
      <c r="Q32" s="1208"/>
      <c r="R32" s="1208"/>
      <c r="S32" s="1208"/>
    </row>
    <row r="33" spans="2:19" x14ac:dyDescent="0.35">
      <c r="B33" s="571" t="s">
        <v>1498</v>
      </c>
      <c r="C33" s="1210" t="s">
        <v>1499</v>
      </c>
      <c r="D33" s="1210"/>
      <c r="E33" s="1210"/>
      <c r="F33" s="1210"/>
      <c r="G33" s="1210"/>
      <c r="H33" s="1210"/>
      <c r="I33" s="1210"/>
      <c r="J33" s="1210"/>
      <c r="K33" s="1210"/>
      <c r="L33" s="1210"/>
      <c r="M33" s="1210"/>
      <c r="N33" s="1210"/>
      <c r="O33" s="1210"/>
      <c r="P33" s="1210"/>
      <c r="Q33" s="1210"/>
      <c r="R33" s="1210"/>
      <c r="S33" s="1210"/>
    </row>
  </sheetData>
  <mergeCells count="34">
    <mergeCell ref="C30:S30"/>
    <mergeCell ref="B31:B32"/>
    <mergeCell ref="C31:S31"/>
    <mergeCell ref="D32:S32"/>
    <mergeCell ref="C33:S33"/>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B11:B16"/>
    <mergeCell ref="C11:S11"/>
    <mergeCell ref="D12:S12"/>
    <mergeCell ref="D13:S13"/>
    <mergeCell ref="D14:S14"/>
    <mergeCell ref="D15:S15"/>
    <mergeCell ref="D16:S16"/>
    <mergeCell ref="B6:B10"/>
    <mergeCell ref="C6:S6"/>
    <mergeCell ref="D7:S7"/>
    <mergeCell ref="D8:S8"/>
    <mergeCell ref="D9:S9"/>
    <mergeCell ref="D10:S10"/>
  </mergeCells>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ECF-71E2-4E38-895F-620959F61219}">
  <sheetPr codeName="Sheet101">
    <pageSetUpPr fitToPage="1"/>
  </sheetPr>
  <dimension ref="A1:I27"/>
  <sheetViews>
    <sheetView workbookViewId="0"/>
    <sheetView workbookViewId="1"/>
  </sheetViews>
  <sheetFormatPr defaultColWidth="9.1796875" defaultRowHeight="14.5" x14ac:dyDescent="0.35"/>
  <cols>
    <col min="1" max="1" width="9.1796875" style="3"/>
    <col min="2" max="2" width="9.54296875" style="3" customWidth="1"/>
    <col min="3" max="3" width="8.1796875" style="3" customWidth="1"/>
    <col min="4" max="4" width="9.1796875" style="3"/>
    <col min="5" max="5" width="72.453125" style="3" customWidth="1"/>
    <col min="6" max="6" width="20.1796875" style="3" customWidth="1"/>
    <col min="7" max="8" width="22" style="3" customWidth="1"/>
    <col min="9" max="9" width="44.453125" style="3" customWidth="1"/>
    <col min="10" max="16384" width="9.1796875" style="3"/>
  </cols>
  <sheetData>
    <row r="1" spans="1:9" x14ac:dyDescent="0.35">
      <c r="C1" s="4" t="s">
        <v>1464</v>
      </c>
    </row>
    <row r="3" spans="1:9" x14ac:dyDescent="0.35">
      <c r="F3" s="403" t="s">
        <v>7</v>
      </c>
      <c r="G3" s="403" t="s">
        <v>8</v>
      </c>
      <c r="H3" s="403" t="s">
        <v>9</v>
      </c>
      <c r="I3" s="403" t="s">
        <v>46</v>
      </c>
    </row>
    <row r="4" spans="1:9" ht="29" x14ac:dyDescent="0.35">
      <c r="C4" s="1168"/>
      <c r="D4" s="1168"/>
      <c r="E4" s="1168"/>
      <c r="F4" s="5" t="s">
        <v>1500</v>
      </c>
      <c r="G4" s="5" t="s">
        <v>1501</v>
      </c>
      <c r="H4" s="5" t="s">
        <v>1502</v>
      </c>
      <c r="I4" s="143" t="s">
        <v>1503</v>
      </c>
    </row>
    <row r="5" spans="1:9" ht="15" customHeight="1" x14ac:dyDescent="0.35">
      <c r="A5" s="573"/>
      <c r="B5" s="403">
        <v>1</v>
      </c>
      <c r="C5" s="1211" t="s">
        <v>1504</v>
      </c>
      <c r="D5" s="1212"/>
      <c r="E5" s="170" t="s">
        <v>1505</v>
      </c>
      <c r="F5" s="170"/>
      <c r="G5" s="170"/>
      <c r="H5" s="170"/>
      <c r="I5" s="170"/>
    </row>
    <row r="6" spans="1:9" x14ac:dyDescent="0.35">
      <c r="B6" s="403">
        <v>2</v>
      </c>
      <c r="C6" s="1213"/>
      <c r="D6" s="854"/>
      <c r="E6" s="170" t="s">
        <v>1506</v>
      </c>
      <c r="F6" s="170"/>
      <c r="G6" s="170"/>
      <c r="H6" s="170"/>
      <c r="I6" s="170"/>
    </row>
    <row r="7" spans="1:9" x14ac:dyDescent="0.35">
      <c r="B7" s="403">
        <v>3</v>
      </c>
      <c r="C7" s="1213"/>
      <c r="D7" s="854"/>
      <c r="E7" s="574" t="s">
        <v>1507</v>
      </c>
      <c r="F7" s="170"/>
      <c r="G7" s="170"/>
      <c r="H7" s="170"/>
      <c r="I7" s="170"/>
    </row>
    <row r="8" spans="1:9" x14ac:dyDescent="0.35">
      <c r="B8" s="403">
        <v>4</v>
      </c>
      <c r="C8" s="1213"/>
      <c r="D8" s="854"/>
      <c r="E8" s="574" t="s">
        <v>1508</v>
      </c>
      <c r="F8" s="575"/>
      <c r="G8" s="575"/>
      <c r="H8" s="575"/>
      <c r="I8" s="575"/>
    </row>
    <row r="9" spans="1:9" x14ac:dyDescent="0.35">
      <c r="B9" s="403" t="s">
        <v>1509</v>
      </c>
      <c r="C9" s="1213"/>
      <c r="D9" s="854"/>
      <c r="E9" s="576" t="s">
        <v>1510</v>
      </c>
      <c r="F9" s="170"/>
      <c r="G9" s="170"/>
      <c r="H9" s="170"/>
      <c r="I9" s="170"/>
    </row>
    <row r="10" spans="1:9" x14ac:dyDescent="0.35">
      <c r="B10" s="403">
        <v>5</v>
      </c>
      <c r="C10" s="1213"/>
      <c r="D10" s="854"/>
      <c r="E10" s="576" t="s">
        <v>1511</v>
      </c>
      <c r="F10" s="170"/>
      <c r="G10" s="170"/>
      <c r="H10" s="170"/>
      <c r="I10" s="170"/>
    </row>
    <row r="11" spans="1:9" x14ac:dyDescent="0.35">
      <c r="B11" s="403" t="s">
        <v>1512</v>
      </c>
      <c r="C11" s="1213"/>
      <c r="D11" s="854"/>
      <c r="E11" s="574" t="s">
        <v>1513</v>
      </c>
      <c r="F11" s="170"/>
      <c r="G11" s="170"/>
      <c r="H11" s="170"/>
      <c r="I11" s="170"/>
    </row>
    <row r="12" spans="1:9" x14ac:dyDescent="0.35">
      <c r="B12" s="403">
        <v>6</v>
      </c>
      <c r="C12" s="1213"/>
      <c r="D12" s="854"/>
      <c r="E12" s="574" t="s">
        <v>1508</v>
      </c>
      <c r="F12" s="575"/>
      <c r="G12" s="575"/>
      <c r="H12" s="575"/>
      <c r="I12" s="575"/>
    </row>
    <row r="13" spans="1:9" x14ac:dyDescent="0.35">
      <c r="B13" s="403">
        <v>7</v>
      </c>
      <c r="C13" s="1213"/>
      <c r="D13" s="854"/>
      <c r="E13" s="574" t="s">
        <v>1514</v>
      </c>
      <c r="F13" s="170"/>
      <c r="G13" s="170"/>
      <c r="H13" s="170"/>
      <c r="I13" s="170"/>
    </row>
    <row r="14" spans="1:9" x14ac:dyDescent="0.35">
      <c r="B14" s="403">
        <v>8</v>
      </c>
      <c r="C14" s="1214"/>
      <c r="D14" s="856"/>
      <c r="E14" s="574" t="s">
        <v>1508</v>
      </c>
      <c r="F14" s="575"/>
      <c r="G14" s="575"/>
      <c r="H14" s="575"/>
      <c r="I14" s="575"/>
    </row>
    <row r="15" spans="1:9" x14ac:dyDescent="0.35">
      <c r="B15" s="403">
        <v>9</v>
      </c>
      <c r="C15" s="1215" t="s">
        <v>1515</v>
      </c>
      <c r="D15" s="1215"/>
      <c r="E15" s="170" t="s">
        <v>1505</v>
      </c>
      <c r="F15" s="170"/>
      <c r="G15" s="170"/>
      <c r="H15" s="170"/>
      <c r="I15" s="170"/>
    </row>
    <row r="16" spans="1:9" x14ac:dyDescent="0.35">
      <c r="B16" s="403">
        <v>10</v>
      </c>
      <c r="C16" s="1215"/>
      <c r="D16" s="1215"/>
      <c r="E16" s="170" t="s">
        <v>1516</v>
      </c>
      <c r="F16" s="170"/>
      <c r="G16" s="170"/>
      <c r="H16" s="170"/>
      <c r="I16" s="170"/>
    </row>
    <row r="17" spans="2:9" x14ac:dyDescent="0.35">
      <c r="B17" s="403">
        <v>11</v>
      </c>
      <c r="C17" s="1215"/>
      <c r="D17" s="1215"/>
      <c r="E17" s="574" t="s">
        <v>1507</v>
      </c>
      <c r="F17" s="170"/>
      <c r="G17" s="170"/>
      <c r="H17" s="170"/>
      <c r="I17" s="170"/>
    </row>
    <row r="18" spans="2:9" x14ac:dyDescent="0.35">
      <c r="B18" s="403">
        <v>12</v>
      </c>
      <c r="C18" s="1215"/>
      <c r="D18" s="1215"/>
      <c r="E18" s="577" t="s">
        <v>1517</v>
      </c>
      <c r="F18" s="170"/>
      <c r="G18" s="170"/>
      <c r="H18" s="170"/>
      <c r="I18" s="170"/>
    </row>
    <row r="19" spans="2:9" x14ac:dyDescent="0.35">
      <c r="B19" s="403" t="s">
        <v>1518</v>
      </c>
      <c r="C19" s="1215"/>
      <c r="D19" s="1215"/>
      <c r="E19" s="576" t="s">
        <v>1510</v>
      </c>
      <c r="F19" s="170"/>
      <c r="G19" s="170"/>
      <c r="H19" s="170"/>
      <c r="I19" s="170"/>
    </row>
    <row r="20" spans="2:9" x14ac:dyDescent="0.35">
      <c r="B20" s="403" t="s">
        <v>1519</v>
      </c>
      <c r="C20" s="1215"/>
      <c r="D20" s="1215"/>
      <c r="E20" s="577" t="s">
        <v>1517</v>
      </c>
      <c r="F20" s="170"/>
      <c r="G20" s="170"/>
      <c r="H20" s="170"/>
      <c r="I20" s="170"/>
    </row>
    <row r="21" spans="2:9" x14ac:dyDescent="0.35">
      <c r="B21" s="403" t="s">
        <v>1520</v>
      </c>
      <c r="C21" s="1215"/>
      <c r="D21" s="1215"/>
      <c r="E21" s="576" t="s">
        <v>1511</v>
      </c>
      <c r="F21" s="170"/>
      <c r="G21" s="170"/>
      <c r="H21" s="170"/>
      <c r="I21" s="170"/>
    </row>
    <row r="22" spans="2:9" x14ac:dyDescent="0.35">
      <c r="B22" s="403" t="s">
        <v>1521</v>
      </c>
      <c r="C22" s="1215"/>
      <c r="D22" s="1215"/>
      <c r="E22" s="577" t="s">
        <v>1517</v>
      </c>
      <c r="F22" s="170"/>
      <c r="G22" s="170"/>
      <c r="H22" s="170"/>
      <c r="I22" s="170"/>
    </row>
    <row r="23" spans="2:9" x14ac:dyDescent="0.35">
      <c r="B23" s="403" t="s">
        <v>1522</v>
      </c>
      <c r="C23" s="1215"/>
      <c r="D23" s="1215"/>
      <c r="E23" s="574" t="s">
        <v>1513</v>
      </c>
      <c r="F23" s="170"/>
      <c r="G23" s="170"/>
      <c r="H23" s="170"/>
      <c r="I23" s="170"/>
    </row>
    <row r="24" spans="2:9" x14ac:dyDescent="0.35">
      <c r="B24" s="403" t="s">
        <v>1523</v>
      </c>
      <c r="C24" s="1215"/>
      <c r="D24" s="1215"/>
      <c r="E24" s="577" t="s">
        <v>1517</v>
      </c>
      <c r="F24" s="170"/>
      <c r="G24" s="170"/>
      <c r="H24" s="170"/>
      <c r="I24" s="170"/>
    </row>
    <row r="25" spans="2:9" x14ac:dyDescent="0.35">
      <c r="B25" s="403">
        <v>15</v>
      </c>
      <c r="C25" s="1215"/>
      <c r="D25" s="1215"/>
      <c r="E25" s="574" t="s">
        <v>1514</v>
      </c>
      <c r="F25" s="170"/>
      <c r="G25" s="170"/>
      <c r="H25" s="170"/>
      <c r="I25" s="170"/>
    </row>
    <row r="26" spans="2:9" x14ac:dyDescent="0.35">
      <c r="B26" s="403">
        <v>16</v>
      </c>
      <c r="C26" s="1215"/>
      <c r="D26" s="1215"/>
      <c r="E26" s="577" t="s">
        <v>1517</v>
      </c>
      <c r="F26" s="170"/>
      <c r="G26" s="170"/>
      <c r="H26" s="170"/>
      <c r="I26" s="170"/>
    </row>
    <row r="27" spans="2:9" x14ac:dyDescent="0.35">
      <c r="B27" s="403">
        <v>17</v>
      </c>
      <c r="C27" s="1168" t="s">
        <v>1524</v>
      </c>
      <c r="D27" s="1168"/>
      <c r="E27" s="1168"/>
      <c r="F27" s="170"/>
      <c r="G27" s="170"/>
      <c r="H27" s="170"/>
      <c r="I27" s="170"/>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BB70-4571-482A-A9C3-E1A6362619F7}">
  <sheetPr codeName="Sheet102">
    <pageSetUpPr fitToPage="1"/>
  </sheetPr>
  <dimension ref="A1:G29"/>
  <sheetViews>
    <sheetView workbookViewId="0"/>
    <sheetView workbookViewId="1"/>
  </sheetViews>
  <sheetFormatPr defaultColWidth="9.1796875" defaultRowHeight="14.5" x14ac:dyDescent="0.35"/>
  <cols>
    <col min="1" max="1" width="5" style="3" customWidth="1"/>
    <col min="2" max="2" width="43" style="3" customWidth="1"/>
    <col min="3" max="3" width="75.26953125" style="3" customWidth="1"/>
    <col min="4" max="4" width="24.453125" style="3" customWidth="1"/>
    <col min="5" max="5" width="23.26953125" style="3" customWidth="1"/>
    <col min="6" max="6" width="21" style="3" customWidth="1"/>
    <col min="7" max="7" width="25" style="3" customWidth="1"/>
    <col min="8" max="8" width="25.26953125" style="3" customWidth="1"/>
    <col min="9" max="9" width="23.1796875" style="3" customWidth="1"/>
    <col min="10" max="10" width="29.7265625" style="3" customWidth="1"/>
    <col min="11" max="11" width="22" style="3" customWidth="1"/>
    <col min="12" max="12" width="16.453125" style="3" customWidth="1"/>
    <col min="13" max="13" width="14.81640625" style="3" customWidth="1"/>
    <col min="14" max="14" width="14.54296875" style="3" customWidth="1"/>
    <col min="15" max="15" width="31.54296875" style="3" customWidth="1"/>
    <col min="16" max="16384" width="9.1796875" style="3"/>
  </cols>
  <sheetData>
    <row r="1" spans="1:7" x14ac:dyDescent="0.35">
      <c r="B1" s="4" t="s">
        <v>1465</v>
      </c>
    </row>
    <row r="4" spans="1:7" x14ac:dyDescent="0.35">
      <c r="B4" s="4"/>
      <c r="D4" s="403" t="s">
        <v>7</v>
      </c>
      <c r="E4" s="403" t="s">
        <v>8</v>
      </c>
      <c r="F4" s="403" t="s">
        <v>9</v>
      </c>
      <c r="G4" s="403" t="s">
        <v>46</v>
      </c>
    </row>
    <row r="5" spans="1:7" ht="29" x14ac:dyDescent="0.35">
      <c r="B5" s="1219"/>
      <c r="C5" s="1220"/>
      <c r="D5" s="5" t="s">
        <v>1500</v>
      </c>
      <c r="E5" s="5" t="s">
        <v>1501</v>
      </c>
      <c r="F5" s="5" t="s">
        <v>1502</v>
      </c>
      <c r="G5" s="5" t="s">
        <v>1503</v>
      </c>
    </row>
    <row r="6" spans="1:7" x14ac:dyDescent="0.35">
      <c r="A6" s="403"/>
      <c r="B6" s="1216" t="s">
        <v>1525</v>
      </c>
      <c r="C6" s="1217"/>
      <c r="D6" s="1217"/>
      <c r="E6" s="1217"/>
      <c r="F6" s="1217"/>
      <c r="G6" s="1218"/>
    </row>
    <row r="7" spans="1:7" x14ac:dyDescent="0.35">
      <c r="A7" s="403">
        <v>1</v>
      </c>
      <c r="B7" s="1221" t="s">
        <v>1526</v>
      </c>
      <c r="C7" s="1222"/>
      <c r="D7" s="170"/>
      <c r="E7" s="170"/>
      <c r="F7" s="170"/>
      <c r="G7" s="170"/>
    </row>
    <row r="8" spans="1:7" x14ac:dyDescent="0.35">
      <c r="A8" s="403">
        <v>2</v>
      </c>
      <c r="B8" s="1221" t="s">
        <v>1527</v>
      </c>
      <c r="C8" s="1222"/>
      <c r="D8" s="170"/>
      <c r="E8" s="170"/>
      <c r="F8" s="170"/>
      <c r="G8" s="170"/>
    </row>
    <row r="9" spans="1:7" x14ac:dyDescent="0.35">
      <c r="A9" s="403">
        <v>3</v>
      </c>
      <c r="B9" s="1223" t="s">
        <v>1528</v>
      </c>
      <c r="C9" s="1224"/>
      <c r="D9" s="578"/>
      <c r="E9" s="578"/>
      <c r="F9" s="578"/>
      <c r="G9" s="579"/>
    </row>
    <row r="10" spans="1:7" x14ac:dyDescent="0.35">
      <c r="A10" s="403"/>
      <c r="B10" s="1216" t="s">
        <v>1529</v>
      </c>
      <c r="C10" s="1217"/>
      <c r="D10" s="1217"/>
      <c r="E10" s="1217"/>
      <c r="F10" s="1217"/>
      <c r="G10" s="1218"/>
    </row>
    <row r="11" spans="1:7" x14ac:dyDescent="0.35">
      <c r="A11" s="403">
        <v>4</v>
      </c>
      <c r="B11" s="1221" t="s">
        <v>1530</v>
      </c>
      <c r="C11" s="1222"/>
      <c r="D11" s="170"/>
      <c r="E11" s="170"/>
      <c r="F11" s="170"/>
      <c r="G11" s="170"/>
    </row>
    <row r="12" spans="1:7" x14ac:dyDescent="0.35">
      <c r="A12" s="403">
        <v>5</v>
      </c>
      <c r="B12" s="1221" t="s">
        <v>1531</v>
      </c>
      <c r="C12" s="1222"/>
      <c r="D12" s="170"/>
      <c r="E12" s="170"/>
      <c r="F12" s="170"/>
      <c r="G12" s="170"/>
    </row>
    <row r="13" spans="1:7" x14ac:dyDescent="0.35">
      <c r="A13" s="403"/>
      <c r="B13" s="1216" t="s">
        <v>1532</v>
      </c>
      <c r="C13" s="1217"/>
      <c r="D13" s="1217"/>
      <c r="E13" s="1217"/>
      <c r="F13" s="1217"/>
      <c r="G13" s="1218"/>
    </row>
    <row r="14" spans="1:7" x14ac:dyDescent="0.35">
      <c r="A14" s="403">
        <v>6</v>
      </c>
      <c r="B14" s="1221" t="s">
        <v>1533</v>
      </c>
      <c r="C14" s="1222"/>
      <c r="D14" s="170"/>
      <c r="E14" s="170"/>
      <c r="F14" s="170"/>
      <c r="G14" s="170"/>
    </row>
    <row r="15" spans="1:7" x14ac:dyDescent="0.35">
      <c r="A15" s="403">
        <v>7</v>
      </c>
      <c r="B15" s="1221" t="s">
        <v>1534</v>
      </c>
      <c r="C15" s="1222"/>
      <c r="D15" s="170"/>
      <c r="E15" s="170"/>
      <c r="F15" s="170"/>
      <c r="G15" s="170"/>
    </row>
    <row r="16" spans="1:7" x14ac:dyDescent="0.35">
      <c r="A16" s="403">
        <v>8</v>
      </c>
      <c r="B16" s="1223" t="s">
        <v>1535</v>
      </c>
      <c r="C16" s="1224"/>
      <c r="D16" s="170"/>
      <c r="E16" s="170"/>
      <c r="F16" s="170"/>
      <c r="G16" s="170"/>
    </row>
    <row r="17" spans="1:7" ht="15" customHeight="1" x14ac:dyDescent="0.35">
      <c r="A17" s="403">
        <v>9</v>
      </c>
      <c r="B17" s="1223" t="s">
        <v>1536</v>
      </c>
      <c r="C17" s="1224"/>
      <c r="D17" s="170"/>
      <c r="E17" s="170"/>
      <c r="F17" s="170"/>
      <c r="G17" s="170"/>
    </row>
    <row r="18" spans="1:7" ht="15" customHeight="1" x14ac:dyDescent="0.35">
      <c r="A18" s="403">
        <v>10</v>
      </c>
      <c r="B18" s="1223" t="s">
        <v>1537</v>
      </c>
      <c r="C18" s="1224"/>
      <c r="D18" s="170"/>
      <c r="E18" s="170"/>
      <c r="F18" s="170"/>
      <c r="G18" s="170"/>
    </row>
    <row r="19" spans="1:7" x14ac:dyDescent="0.35">
      <c r="A19" s="403">
        <v>11</v>
      </c>
      <c r="B19" s="1223" t="s">
        <v>1538</v>
      </c>
      <c r="C19" s="1224"/>
      <c r="D19" s="170"/>
      <c r="E19" s="170"/>
      <c r="F19" s="170"/>
      <c r="G19" s="170"/>
    </row>
    <row r="25" spans="1:7" x14ac:dyDescent="0.35">
      <c r="B25" s="1199"/>
      <c r="C25" s="1199"/>
      <c r="D25" s="1199"/>
      <c r="E25" s="1199"/>
      <c r="F25" s="1199"/>
      <c r="G25" s="1199"/>
    </row>
    <row r="29" spans="1:7" ht="29.25" customHeight="1" x14ac:dyDescent="0.3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1535-75F3-40F3-ACCC-B1D3C9FCAA59}">
  <sheetPr codeName="Sheet103">
    <pageSetUpPr fitToPage="1"/>
  </sheetPr>
  <dimension ref="A1:X30"/>
  <sheetViews>
    <sheetView workbookViewId="0"/>
    <sheetView workbookViewId="1"/>
  </sheetViews>
  <sheetFormatPr defaultColWidth="9.1796875" defaultRowHeight="14.5" x14ac:dyDescent="0.35"/>
  <cols>
    <col min="1" max="1" width="9.1796875" style="3"/>
    <col min="2" max="2" width="28.7265625" style="3" customWidth="1"/>
    <col min="3" max="7" width="20" style="3" customWidth="1"/>
    <col min="8" max="8" width="20" style="580" customWidth="1"/>
    <col min="9" max="9" width="20" style="3" customWidth="1"/>
    <col min="10" max="10" width="22.1796875" style="3" customWidth="1"/>
    <col min="11" max="11" width="9.1796875" style="3"/>
    <col min="12" max="12" width="255.7265625" style="3" bestFit="1" customWidth="1"/>
    <col min="13" max="16384" width="9.1796875" style="3"/>
  </cols>
  <sheetData>
    <row r="1" spans="1:24" x14ac:dyDescent="0.35">
      <c r="B1" s="4" t="s">
        <v>1466</v>
      </c>
    </row>
    <row r="2" spans="1:24" ht="14.25" customHeight="1" x14ac:dyDescent="0.35">
      <c r="B2" s="581"/>
      <c r="C2" s="581"/>
      <c r="D2" s="581"/>
      <c r="E2" s="581"/>
      <c r="F2" s="581"/>
      <c r="G2" s="581"/>
      <c r="H2" s="582"/>
      <c r="I2" s="581"/>
    </row>
    <row r="3" spans="1:24" x14ac:dyDescent="0.35">
      <c r="D3" s="581"/>
      <c r="E3" s="581"/>
      <c r="F3" s="581"/>
      <c r="G3" s="581"/>
      <c r="H3" s="582"/>
    </row>
    <row r="4" spans="1:24" x14ac:dyDescent="0.35">
      <c r="C4" s="403" t="s">
        <v>7</v>
      </c>
      <c r="D4" s="403" t="s">
        <v>8</v>
      </c>
      <c r="E4" s="403" t="s">
        <v>9</v>
      </c>
      <c r="F4" s="403" t="s">
        <v>46</v>
      </c>
      <c r="G4" s="403" t="s">
        <v>47</v>
      </c>
      <c r="H4" s="403" t="s">
        <v>156</v>
      </c>
      <c r="I4" s="403" t="s">
        <v>1539</v>
      </c>
      <c r="J4" s="403" t="s">
        <v>1540</v>
      </c>
    </row>
    <row r="5" spans="1:24" ht="186.75" customHeight="1" x14ac:dyDescent="0.35">
      <c r="B5" s="516" t="s">
        <v>1541</v>
      </c>
      <c r="C5" s="583" t="s">
        <v>1542</v>
      </c>
      <c r="D5" s="583" t="s">
        <v>1543</v>
      </c>
      <c r="E5" s="583" t="s">
        <v>1544</v>
      </c>
      <c r="F5" s="583" t="s">
        <v>1545</v>
      </c>
      <c r="G5" s="583" t="s">
        <v>1546</v>
      </c>
      <c r="H5" s="583" t="s">
        <v>1547</v>
      </c>
      <c r="I5" s="583" t="s">
        <v>1548</v>
      </c>
      <c r="J5" s="583" t="s">
        <v>1549</v>
      </c>
      <c r="L5" s="584"/>
      <c r="M5" s="585"/>
      <c r="N5" s="585"/>
      <c r="O5" s="585"/>
      <c r="P5" s="585"/>
      <c r="Q5" s="585"/>
      <c r="R5" s="585"/>
      <c r="S5" s="585"/>
      <c r="T5" s="585"/>
      <c r="U5" s="585"/>
      <c r="V5" s="585"/>
      <c r="W5" s="585"/>
      <c r="X5" s="585"/>
    </row>
    <row r="6" spans="1:24" x14ac:dyDescent="0.35">
      <c r="A6" s="403">
        <v>1</v>
      </c>
      <c r="B6" s="213" t="s">
        <v>1500</v>
      </c>
      <c r="C6" s="170"/>
      <c r="D6" s="170"/>
      <c r="E6" s="170"/>
      <c r="F6" s="170"/>
      <c r="G6" s="170"/>
      <c r="H6" s="586"/>
      <c r="I6" s="170"/>
      <c r="J6" s="170"/>
    </row>
    <row r="7" spans="1:24" x14ac:dyDescent="0.35">
      <c r="A7" s="403">
        <v>2</v>
      </c>
      <c r="B7" s="576" t="s">
        <v>1550</v>
      </c>
      <c r="C7" s="170"/>
      <c r="D7" s="170"/>
      <c r="E7" s="170"/>
      <c r="F7" s="170"/>
      <c r="G7" s="170"/>
      <c r="H7" s="586"/>
      <c r="I7" s="170"/>
      <c r="J7" s="170"/>
    </row>
    <row r="8" spans="1:24" ht="43.5" x14ac:dyDescent="0.35">
      <c r="A8" s="403">
        <v>3</v>
      </c>
      <c r="B8" s="576" t="s">
        <v>1551</v>
      </c>
      <c r="C8" s="170"/>
      <c r="D8" s="170"/>
      <c r="E8" s="170"/>
      <c r="F8" s="170"/>
      <c r="G8" s="170"/>
      <c r="H8" s="586"/>
      <c r="I8" s="170"/>
      <c r="J8" s="170"/>
    </row>
    <row r="9" spans="1:24" ht="43.5" x14ac:dyDescent="0.35">
      <c r="A9" s="403">
        <v>4</v>
      </c>
      <c r="B9" s="576" t="s">
        <v>1552</v>
      </c>
      <c r="C9" s="170"/>
      <c r="D9" s="170"/>
      <c r="E9" s="170"/>
      <c r="F9" s="170"/>
      <c r="G9" s="170"/>
      <c r="H9" s="586"/>
      <c r="I9" s="170"/>
      <c r="J9" s="170"/>
    </row>
    <row r="10" spans="1:24" x14ac:dyDescent="0.35">
      <c r="A10" s="403">
        <v>5</v>
      </c>
      <c r="B10" s="576" t="s">
        <v>1553</v>
      </c>
      <c r="C10" s="170"/>
      <c r="D10" s="170"/>
      <c r="E10" s="170"/>
      <c r="F10" s="170"/>
      <c r="G10" s="170"/>
      <c r="H10" s="586"/>
      <c r="I10" s="170"/>
      <c r="J10" s="170"/>
    </row>
    <row r="11" spans="1:24" x14ac:dyDescent="0.35">
      <c r="A11" s="403">
        <v>6</v>
      </c>
      <c r="B11" s="576" t="s">
        <v>1554</v>
      </c>
      <c r="C11" s="170"/>
      <c r="D11" s="170"/>
      <c r="E11" s="170"/>
      <c r="F11" s="170"/>
      <c r="G11" s="170"/>
      <c r="H11" s="586"/>
      <c r="I11" s="170"/>
      <c r="J11" s="170"/>
    </row>
    <row r="12" spans="1:24" x14ac:dyDescent="0.35">
      <c r="A12" s="40">
        <v>7</v>
      </c>
      <c r="B12" s="213" t="s">
        <v>1555</v>
      </c>
      <c r="C12" s="170"/>
      <c r="D12" s="170"/>
      <c r="E12" s="170"/>
      <c r="F12" s="170"/>
      <c r="G12" s="170"/>
      <c r="H12" s="586"/>
      <c r="I12" s="170"/>
      <c r="J12" s="170"/>
    </row>
    <row r="13" spans="1:24" x14ac:dyDescent="0.35">
      <c r="A13" s="40">
        <v>8</v>
      </c>
      <c r="B13" s="576" t="s">
        <v>1550</v>
      </c>
      <c r="C13" s="170"/>
      <c r="D13" s="170"/>
      <c r="E13" s="170"/>
      <c r="F13" s="170"/>
      <c r="G13" s="170"/>
      <c r="H13" s="586"/>
      <c r="I13" s="170"/>
      <c r="J13" s="170"/>
    </row>
    <row r="14" spans="1:24" ht="43.5" x14ac:dyDescent="0.35">
      <c r="A14" s="40">
        <v>9</v>
      </c>
      <c r="B14" s="576" t="s">
        <v>1551</v>
      </c>
      <c r="C14" s="170"/>
      <c r="D14" s="170"/>
      <c r="E14" s="170"/>
      <c r="F14" s="170"/>
      <c r="G14" s="170"/>
      <c r="H14" s="586"/>
      <c r="I14" s="170"/>
      <c r="J14" s="170"/>
    </row>
    <row r="15" spans="1:24" ht="43.5" x14ac:dyDescent="0.35">
      <c r="A15" s="40">
        <v>10</v>
      </c>
      <c r="B15" s="576" t="s">
        <v>1552</v>
      </c>
      <c r="C15" s="170"/>
      <c r="D15" s="170"/>
      <c r="E15" s="170"/>
      <c r="F15" s="170"/>
      <c r="G15" s="170"/>
      <c r="H15" s="586"/>
      <c r="I15" s="170"/>
      <c r="J15" s="170"/>
    </row>
    <row r="16" spans="1:24" x14ac:dyDescent="0.35">
      <c r="A16" s="40">
        <v>11</v>
      </c>
      <c r="B16" s="576" t="s">
        <v>1553</v>
      </c>
      <c r="C16" s="170"/>
      <c r="D16" s="170"/>
      <c r="E16" s="170"/>
      <c r="F16" s="170"/>
      <c r="G16" s="170"/>
      <c r="H16" s="586"/>
      <c r="I16" s="170"/>
      <c r="J16" s="170"/>
    </row>
    <row r="17" spans="1:12" x14ac:dyDescent="0.35">
      <c r="A17" s="40">
        <v>12</v>
      </c>
      <c r="B17" s="576" t="s">
        <v>1554</v>
      </c>
      <c r="C17" s="170"/>
      <c r="D17" s="170"/>
      <c r="E17" s="170"/>
      <c r="F17" s="170"/>
      <c r="G17" s="170"/>
      <c r="H17" s="586"/>
      <c r="I17" s="170"/>
      <c r="J17" s="170"/>
    </row>
    <row r="18" spans="1:12" x14ac:dyDescent="0.35">
      <c r="A18" s="40">
        <v>13</v>
      </c>
      <c r="B18" s="3" t="s">
        <v>1502</v>
      </c>
      <c r="C18" s="170"/>
      <c r="D18" s="170"/>
      <c r="E18" s="170"/>
      <c r="F18" s="170"/>
      <c r="G18" s="170"/>
      <c r="H18" s="586"/>
      <c r="I18" s="170"/>
      <c r="J18" s="170"/>
    </row>
    <row r="19" spans="1:12" x14ac:dyDescent="0.35">
      <c r="A19" s="40">
        <v>14</v>
      </c>
      <c r="B19" s="576" t="s">
        <v>1550</v>
      </c>
      <c r="C19" s="170"/>
      <c r="D19" s="170"/>
      <c r="E19" s="170"/>
      <c r="F19" s="170"/>
      <c r="G19" s="170"/>
      <c r="H19" s="586"/>
      <c r="I19" s="170"/>
      <c r="J19" s="170"/>
    </row>
    <row r="20" spans="1:12" ht="43.5" x14ac:dyDescent="0.35">
      <c r="A20" s="40">
        <v>15</v>
      </c>
      <c r="B20" s="576" t="s">
        <v>1551</v>
      </c>
      <c r="C20" s="170"/>
      <c r="D20" s="170"/>
      <c r="E20" s="170"/>
      <c r="F20" s="170"/>
      <c r="G20" s="170"/>
      <c r="H20" s="586"/>
      <c r="I20" s="170"/>
      <c r="J20" s="170"/>
    </row>
    <row r="21" spans="1:12" ht="43.5" x14ac:dyDescent="0.35">
      <c r="A21" s="40">
        <v>16</v>
      </c>
      <c r="B21" s="576" t="s">
        <v>1552</v>
      </c>
      <c r="C21" s="170"/>
      <c r="D21" s="170"/>
      <c r="E21" s="170"/>
      <c r="F21" s="170"/>
      <c r="G21" s="170"/>
      <c r="H21" s="586"/>
      <c r="I21" s="170"/>
      <c r="J21" s="170"/>
    </row>
    <row r="22" spans="1:12" x14ac:dyDescent="0.35">
      <c r="A22" s="40">
        <v>17</v>
      </c>
      <c r="B22" s="576" t="s">
        <v>1553</v>
      </c>
      <c r="C22" s="170"/>
      <c r="D22" s="170"/>
      <c r="E22" s="170"/>
      <c r="F22" s="170"/>
      <c r="G22" s="170"/>
      <c r="H22" s="586"/>
      <c r="I22" s="170"/>
      <c r="J22" s="170"/>
    </row>
    <row r="23" spans="1:12" x14ac:dyDescent="0.35">
      <c r="A23" s="40">
        <v>18</v>
      </c>
      <c r="B23" s="576" t="s">
        <v>1554</v>
      </c>
      <c r="C23" s="170"/>
      <c r="D23" s="170"/>
      <c r="E23" s="170"/>
      <c r="F23" s="170"/>
      <c r="G23" s="170"/>
      <c r="H23" s="586"/>
      <c r="I23" s="170"/>
      <c r="J23" s="170"/>
    </row>
    <row r="24" spans="1:12" x14ac:dyDescent="0.35">
      <c r="A24" s="40">
        <v>19</v>
      </c>
      <c r="B24" s="526" t="s">
        <v>1503</v>
      </c>
      <c r="C24" s="170"/>
      <c r="D24" s="170"/>
      <c r="E24" s="170"/>
      <c r="F24" s="170"/>
      <c r="G24" s="170"/>
      <c r="H24" s="586"/>
      <c r="I24" s="170"/>
      <c r="J24" s="170"/>
    </row>
    <row r="25" spans="1:12" x14ac:dyDescent="0.35">
      <c r="A25" s="40">
        <v>20</v>
      </c>
      <c r="B25" s="576" t="s">
        <v>1550</v>
      </c>
      <c r="C25" s="170"/>
      <c r="D25" s="170"/>
      <c r="E25" s="170"/>
      <c r="F25" s="170"/>
      <c r="G25" s="170"/>
      <c r="H25" s="586"/>
      <c r="I25" s="170"/>
      <c r="J25" s="170"/>
      <c r="L25" s="585"/>
    </row>
    <row r="26" spans="1:12" ht="43.5" x14ac:dyDescent="0.35">
      <c r="A26" s="40">
        <v>21</v>
      </c>
      <c r="B26" s="576" t="s">
        <v>1551</v>
      </c>
      <c r="C26" s="170"/>
      <c r="D26" s="170"/>
      <c r="E26" s="170"/>
      <c r="F26" s="170"/>
      <c r="G26" s="170"/>
      <c r="H26" s="586"/>
      <c r="I26" s="170"/>
      <c r="J26" s="170"/>
    </row>
    <row r="27" spans="1:12" ht="43.5" x14ac:dyDescent="0.35">
      <c r="A27" s="40">
        <v>22</v>
      </c>
      <c r="B27" s="576" t="s">
        <v>1552</v>
      </c>
      <c r="C27" s="170"/>
      <c r="D27" s="170"/>
      <c r="E27" s="170"/>
      <c r="F27" s="170"/>
      <c r="G27" s="170"/>
      <c r="H27" s="586"/>
      <c r="I27" s="170"/>
      <c r="J27" s="170"/>
    </row>
    <row r="28" spans="1:12" x14ac:dyDescent="0.35">
      <c r="A28" s="40">
        <v>23</v>
      </c>
      <c r="B28" s="576" t="s">
        <v>1553</v>
      </c>
      <c r="C28" s="170"/>
      <c r="D28" s="170"/>
      <c r="E28" s="170"/>
      <c r="F28" s="170"/>
      <c r="G28" s="170"/>
      <c r="H28" s="586"/>
      <c r="I28" s="170"/>
      <c r="J28" s="170"/>
    </row>
    <row r="29" spans="1:12" x14ac:dyDescent="0.35">
      <c r="A29" s="40">
        <v>24</v>
      </c>
      <c r="B29" s="576" t="s">
        <v>1554</v>
      </c>
      <c r="C29" s="170"/>
      <c r="D29" s="170"/>
      <c r="E29" s="170"/>
      <c r="F29" s="170"/>
      <c r="G29" s="170"/>
      <c r="H29" s="586"/>
      <c r="I29" s="170"/>
      <c r="J29" s="170"/>
    </row>
    <row r="30" spans="1:12" x14ac:dyDescent="0.35">
      <c r="A30" s="40">
        <v>25</v>
      </c>
      <c r="B30" s="247" t="s">
        <v>1556</v>
      </c>
      <c r="C30" s="170"/>
      <c r="D30" s="170"/>
      <c r="E30" s="170"/>
      <c r="F30" s="170"/>
      <c r="G30" s="170"/>
      <c r="H30" s="586"/>
      <c r="I30" s="170"/>
      <c r="J30" s="170"/>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7CF8-2148-4BF7-BD34-0AAB9BED83A3}">
  <sheetPr codeName="Sheet104"/>
  <dimension ref="A1:C19"/>
  <sheetViews>
    <sheetView workbookViewId="0"/>
    <sheetView workbookViewId="1"/>
  </sheetViews>
  <sheetFormatPr defaultColWidth="9.1796875" defaultRowHeight="14.5" x14ac:dyDescent="0.35"/>
  <cols>
    <col min="1" max="1" width="8.7265625" style="1" customWidth="1"/>
    <col min="2" max="2" width="42.26953125" style="1" customWidth="1"/>
    <col min="3" max="3" width="48.1796875" style="1" customWidth="1"/>
    <col min="4" max="6" width="9.1796875" style="1"/>
    <col min="7" max="7" width="42.26953125" style="1" customWidth="1"/>
    <col min="8" max="8" width="48.1796875" style="1" customWidth="1"/>
    <col min="9" max="16384" width="9.1796875" style="1"/>
  </cols>
  <sheetData>
    <row r="1" spans="1:3" ht="33.75" customHeight="1" x14ac:dyDescent="0.35">
      <c r="A1" s="192" t="s">
        <v>1467</v>
      </c>
    </row>
    <row r="2" spans="1:3" ht="18" customHeight="1" x14ac:dyDescent="0.35">
      <c r="C2" s="40" t="s">
        <v>7</v>
      </c>
    </row>
    <row r="3" spans="1:3" ht="29" x14ac:dyDescent="0.35">
      <c r="B3" s="40" t="s">
        <v>1557</v>
      </c>
      <c r="C3" s="587" t="s">
        <v>1558</v>
      </c>
    </row>
    <row r="4" spans="1:3" x14ac:dyDescent="0.35">
      <c r="A4" s="40">
        <v>1</v>
      </c>
      <c r="B4" s="588" t="s">
        <v>1559</v>
      </c>
      <c r="C4" s="28"/>
    </row>
    <row r="5" spans="1:3" x14ac:dyDescent="0.35">
      <c r="A5" s="40">
        <v>2</v>
      </c>
      <c r="B5" s="588" t="s">
        <v>1560</v>
      </c>
      <c r="C5" s="28"/>
    </row>
    <row r="6" spans="1:3" x14ac:dyDescent="0.35">
      <c r="A6" s="40">
        <v>3</v>
      </c>
      <c r="B6" s="588" t="s">
        <v>1561</v>
      </c>
      <c r="C6" s="28"/>
    </row>
    <row r="7" spans="1:3" x14ac:dyDescent="0.35">
      <c r="A7" s="40">
        <v>4</v>
      </c>
      <c r="B7" s="588" t="s">
        <v>1562</v>
      </c>
      <c r="C7" s="28"/>
    </row>
    <row r="8" spans="1:3" x14ac:dyDescent="0.35">
      <c r="A8" s="40">
        <v>5</v>
      </c>
      <c r="B8" s="588" t="s">
        <v>1563</v>
      </c>
      <c r="C8" s="28"/>
    </row>
    <row r="9" spans="1:3" x14ac:dyDescent="0.35">
      <c r="A9" s="40">
        <v>6</v>
      </c>
      <c r="B9" s="588" t="s">
        <v>1564</v>
      </c>
      <c r="C9" s="28"/>
    </row>
    <row r="10" spans="1:3" x14ac:dyDescent="0.35">
      <c r="A10" s="40">
        <v>7</v>
      </c>
      <c r="B10" s="588" t="s">
        <v>1565</v>
      </c>
      <c r="C10" s="28"/>
    </row>
    <row r="11" spans="1:3" x14ac:dyDescent="0.35">
      <c r="A11" s="40">
        <v>8</v>
      </c>
      <c r="B11" s="588" t="s">
        <v>1566</v>
      </c>
      <c r="C11" s="28"/>
    </row>
    <row r="12" spans="1:3" x14ac:dyDescent="0.35">
      <c r="A12" s="40">
        <v>9</v>
      </c>
      <c r="B12" s="588" t="s">
        <v>1567</v>
      </c>
      <c r="C12" s="28"/>
    </row>
    <row r="13" spans="1:3" x14ac:dyDescent="0.35">
      <c r="A13" s="40">
        <v>10</v>
      </c>
      <c r="B13" s="588" t="s">
        <v>1568</v>
      </c>
      <c r="C13" s="28"/>
    </row>
    <row r="14" spans="1:3" x14ac:dyDescent="0.35">
      <c r="A14" s="40">
        <v>11</v>
      </c>
      <c r="B14" s="588" t="s">
        <v>1569</v>
      </c>
      <c r="C14" s="28"/>
    </row>
    <row r="15" spans="1:3" ht="29" x14ac:dyDescent="0.35">
      <c r="A15" s="42" t="s">
        <v>1308</v>
      </c>
      <c r="B15" s="526" t="s">
        <v>1570</v>
      </c>
      <c r="C15" s="28"/>
    </row>
    <row r="19" spans="3:3" x14ac:dyDescent="0.35">
      <c r="C19" s="13"/>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C6FC-807D-47A9-9A4A-40954CBA433E}">
  <sheetPr codeName="Sheet105"/>
  <dimension ref="A1:L12"/>
  <sheetViews>
    <sheetView workbookViewId="0"/>
    <sheetView workbookViewId="1"/>
  </sheetViews>
  <sheetFormatPr defaultColWidth="9.1796875" defaultRowHeight="14.5" x14ac:dyDescent="0.35"/>
  <cols>
    <col min="1" max="1" width="7.453125" style="3" customWidth="1"/>
    <col min="2" max="2" width="55.54296875" style="3" customWidth="1"/>
    <col min="3" max="3" width="23" style="3" bestFit="1" customWidth="1"/>
    <col min="4" max="4" width="23.453125" style="3" customWidth="1"/>
    <col min="5" max="5" width="14.81640625" style="3" customWidth="1"/>
    <col min="6" max="6" width="14.7265625" style="3" bestFit="1" customWidth="1"/>
    <col min="7" max="7" width="19.26953125" style="3" bestFit="1" customWidth="1"/>
    <col min="8" max="8" width="19.81640625" style="3" bestFit="1" customWidth="1"/>
    <col min="9" max="9" width="17.1796875" style="3" bestFit="1" customWidth="1"/>
    <col min="10" max="10" width="13.26953125" style="3" customWidth="1"/>
    <col min="11" max="11" width="9.1796875" style="3"/>
    <col min="12" max="12" width="14.1796875" style="3" customWidth="1"/>
    <col min="13" max="16384" width="9.1796875" style="3"/>
  </cols>
  <sheetData>
    <row r="1" spans="1:12" x14ac:dyDescent="0.35">
      <c r="B1" s="4" t="s">
        <v>1468</v>
      </c>
    </row>
    <row r="2" spans="1:12" x14ac:dyDescent="0.35">
      <c r="B2" s="589"/>
      <c r="C2" s="589"/>
      <c r="D2" s="589"/>
      <c r="E2" s="589"/>
      <c r="F2" s="590"/>
      <c r="G2" s="590"/>
      <c r="H2" s="590"/>
      <c r="I2" s="590"/>
      <c r="J2" s="590"/>
      <c r="K2" s="590"/>
      <c r="L2" s="590"/>
    </row>
    <row r="3" spans="1:12" ht="15" thickBot="1" x14ac:dyDescent="0.4">
      <c r="C3" s="591" t="s">
        <v>1571</v>
      </c>
      <c r="D3" s="591" t="s">
        <v>8</v>
      </c>
      <c r="E3" s="591" t="s">
        <v>9</v>
      </c>
      <c r="F3" s="591" t="s">
        <v>46</v>
      </c>
      <c r="G3" s="591" t="s">
        <v>47</v>
      </c>
      <c r="H3" s="591" t="s">
        <v>156</v>
      </c>
      <c r="I3" s="591" t="s">
        <v>157</v>
      </c>
      <c r="J3" s="591" t="s">
        <v>158</v>
      </c>
      <c r="K3" s="591" t="s">
        <v>159</v>
      </c>
      <c r="L3" s="591" t="s">
        <v>160</v>
      </c>
    </row>
    <row r="4" spans="1:12" ht="15" customHeight="1" x14ac:dyDescent="0.35">
      <c r="B4" s="592"/>
      <c r="C4" s="1225" t="s">
        <v>1572</v>
      </c>
      <c r="D4" s="1226"/>
      <c r="E4" s="1227"/>
      <c r="F4" s="1228" t="s">
        <v>1573</v>
      </c>
      <c r="G4" s="1229"/>
      <c r="H4" s="1229"/>
      <c r="I4" s="1229"/>
      <c r="J4" s="1229"/>
      <c r="K4" s="1230"/>
      <c r="L4" s="593"/>
    </row>
    <row r="5" spans="1:12" ht="46" x14ac:dyDescent="0.35">
      <c r="C5" s="594" t="s">
        <v>1500</v>
      </c>
      <c r="D5" s="595" t="s">
        <v>1555</v>
      </c>
      <c r="E5" s="596" t="s">
        <v>1574</v>
      </c>
      <c r="F5" s="594" t="s">
        <v>1575</v>
      </c>
      <c r="G5" s="595" t="s">
        <v>1576</v>
      </c>
      <c r="H5" s="595" t="s">
        <v>1577</v>
      </c>
      <c r="I5" s="595" t="s">
        <v>1578</v>
      </c>
      <c r="J5" s="595" t="s">
        <v>1579</v>
      </c>
      <c r="K5" s="596" t="s">
        <v>1580</v>
      </c>
      <c r="L5" s="597" t="s">
        <v>1046</v>
      </c>
    </row>
    <row r="6" spans="1:12" x14ac:dyDescent="0.35">
      <c r="A6" s="598">
        <v>1</v>
      </c>
      <c r="B6" s="599" t="s">
        <v>1581</v>
      </c>
      <c r="C6" s="600"/>
      <c r="D6" s="600"/>
      <c r="E6" s="600"/>
      <c r="F6" s="600"/>
      <c r="G6" s="600"/>
      <c r="H6" s="600"/>
      <c r="I6" s="600"/>
      <c r="J6" s="600"/>
      <c r="K6" s="600"/>
      <c r="L6" s="601"/>
    </row>
    <row r="7" spans="1:12" x14ac:dyDescent="0.35">
      <c r="A7" s="598">
        <v>2</v>
      </c>
      <c r="B7" s="602" t="s">
        <v>1582</v>
      </c>
      <c r="C7" s="603"/>
      <c r="D7" s="603"/>
      <c r="E7" s="603"/>
      <c r="F7" s="604"/>
      <c r="G7" s="604"/>
      <c r="H7" s="604"/>
      <c r="I7" s="604"/>
      <c r="J7" s="604"/>
      <c r="K7" s="605"/>
      <c r="L7" s="606"/>
    </row>
    <row r="8" spans="1:12" x14ac:dyDescent="0.35">
      <c r="A8" s="598">
        <v>3</v>
      </c>
      <c r="B8" s="607" t="s">
        <v>1583</v>
      </c>
      <c r="C8" s="604"/>
      <c r="D8" s="604"/>
      <c r="E8" s="604"/>
      <c r="F8" s="608"/>
      <c r="G8" s="608"/>
      <c r="H8" s="608"/>
      <c r="I8" s="608"/>
      <c r="J8" s="608"/>
      <c r="K8" s="609"/>
      <c r="L8" s="606"/>
    </row>
    <row r="9" spans="1:12" x14ac:dyDescent="0.35">
      <c r="A9" s="598">
        <v>4</v>
      </c>
      <c r="B9" s="607" t="s">
        <v>1584</v>
      </c>
      <c r="C9" s="604"/>
      <c r="D9" s="604"/>
      <c r="E9" s="604"/>
      <c r="F9" s="608"/>
      <c r="G9" s="608"/>
      <c r="H9" s="608"/>
      <c r="I9" s="608"/>
      <c r="J9" s="608"/>
      <c r="K9" s="609"/>
      <c r="L9" s="606"/>
    </row>
    <row r="10" spans="1:12" x14ac:dyDescent="0.35">
      <c r="A10" s="598">
        <v>5</v>
      </c>
      <c r="B10" s="599" t="s">
        <v>1585</v>
      </c>
      <c r="C10" s="610"/>
      <c r="D10" s="603"/>
      <c r="E10" s="603"/>
      <c r="F10" s="611"/>
      <c r="G10" s="611"/>
      <c r="H10" s="611"/>
      <c r="I10" s="611"/>
      <c r="J10" s="611"/>
      <c r="K10" s="612"/>
      <c r="L10" s="606"/>
    </row>
    <row r="11" spans="1:12" x14ac:dyDescent="0.35">
      <c r="A11" s="598">
        <v>6</v>
      </c>
      <c r="B11" s="602" t="s">
        <v>1586</v>
      </c>
      <c r="C11" s="613"/>
      <c r="D11" s="614"/>
      <c r="E11" s="614"/>
      <c r="F11" s="615"/>
      <c r="G11" s="615"/>
      <c r="H11" s="615"/>
      <c r="I11" s="615"/>
      <c r="J11" s="615"/>
      <c r="K11" s="616"/>
      <c r="L11" s="606"/>
    </row>
    <row r="12" spans="1:12" x14ac:dyDescent="0.35">
      <c r="A12" s="598">
        <v>7</v>
      </c>
      <c r="B12" s="607" t="s">
        <v>1587</v>
      </c>
      <c r="C12" s="613"/>
      <c r="D12" s="614"/>
      <c r="E12" s="614"/>
      <c r="F12" s="615"/>
      <c r="G12" s="615"/>
      <c r="H12" s="615"/>
      <c r="I12" s="615"/>
      <c r="J12" s="615"/>
      <c r="K12" s="616"/>
      <c r="L12" s="606"/>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2172-7603-4A5F-BEB0-FC2E4536C524}">
  <sheetPr codeName="Sheet109"/>
  <dimension ref="A1:G9"/>
  <sheetViews>
    <sheetView workbookViewId="0">
      <selection activeCell="D5" sqref="D5"/>
    </sheetView>
    <sheetView workbookViewId="1"/>
  </sheetViews>
  <sheetFormatPr defaultColWidth="8.81640625" defaultRowHeight="12.5" x14ac:dyDescent="0.35"/>
  <cols>
    <col min="1" max="1" width="5.7265625" style="617" customWidth="1"/>
    <col min="2" max="2" width="72" style="617" customWidth="1"/>
    <col min="3" max="7" width="17.7265625" style="617" customWidth="1"/>
    <col min="8" max="8" width="19.453125" style="617" customWidth="1"/>
    <col min="9" max="10" width="17.7265625" style="617" customWidth="1"/>
    <col min="11" max="11" width="13.7265625" style="617" customWidth="1"/>
    <col min="12" max="16384" width="8.81640625" style="617"/>
  </cols>
  <sheetData>
    <row r="1" spans="1:7" ht="20.149999999999999" customHeight="1" x14ac:dyDescent="0.35">
      <c r="B1" s="636" t="s">
        <v>1590</v>
      </c>
      <c r="C1" s="619"/>
      <c r="D1" s="619"/>
      <c r="E1" s="619"/>
      <c r="F1" s="619"/>
      <c r="G1" s="619"/>
    </row>
    <row r="2" spans="1:7" ht="20.149999999999999" customHeight="1" x14ac:dyDescent="0.35">
      <c r="B2" s="636"/>
      <c r="C2" s="619"/>
      <c r="D2" s="619"/>
      <c r="E2" s="619"/>
      <c r="F2" s="619"/>
      <c r="G2" s="619"/>
    </row>
    <row r="3" spans="1:7" ht="96" customHeight="1" x14ac:dyDescent="0.35">
      <c r="A3" s="648"/>
      <c r="B3" s="649"/>
      <c r="C3" s="650" t="s">
        <v>1618</v>
      </c>
      <c r="D3" s="651" t="s">
        <v>1619</v>
      </c>
      <c r="E3" s="652"/>
      <c r="F3" s="652"/>
    </row>
    <row r="4" spans="1:7" ht="15.5" x14ac:dyDescent="0.35">
      <c r="A4" s="648"/>
      <c r="B4" s="649"/>
      <c r="C4" s="41" t="s">
        <v>179</v>
      </c>
      <c r="D4" s="41" t="s">
        <v>808</v>
      </c>
      <c r="E4" s="653"/>
      <c r="F4" s="653"/>
    </row>
    <row r="5" spans="1:7" ht="15" customHeight="1" x14ac:dyDescent="0.35">
      <c r="A5" s="628" t="s">
        <v>179</v>
      </c>
      <c r="B5" s="646" t="s">
        <v>1620</v>
      </c>
      <c r="C5" s="654">
        <v>5775371008.5300007</v>
      </c>
      <c r="D5" s="654">
        <v>5775371008.5300007</v>
      </c>
      <c r="E5" s="635"/>
      <c r="F5" s="635"/>
    </row>
    <row r="6" spans="1:7" ht="17.25" customHeight="1" x14ac:dyDescent="0.35">
      <c r="A6" s="655"/>
      <c r="B6" s="656"/>
    </row>
    <row r="8" spans="1:7" ht="14" x14ac:dyDescent="0.35">
      <c r="A8" s="657"/>
      <c r="B8" s="658"/>
      <c r="C8" s="658"/>
      <c r="D8" s="658"/>
      <c r="E8" s="658"/>
      <c r="F8" s="658"/>
      <c r="G8" s="658"/>
    </row>
    <row r="9" spans="1:7" x14ac:dyDescent="0.35">
      <c r="B9" s="647"/>
    </row>
  </sheetData>
  <conditionalFormatting sqref="C1:F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5264-0AF2-49D0-B9D8-B01FC1B92670}">
  <sheetPr codeName="Sheet107"/>
  <dimension ref="A1:J15"/>
  <sheetViews>
    <sheetView workbookViewId="0">
      <selection activeCell="C8" sqref="C8"/>
    </sheetView>
    <sheetView workbookViewId="1"/>
  </sheetViews>
  <sheetFormatPr defaultColWidth="9.1796875" defaultRowHeight="14.5" x14ac:dyDescent="0.35"/>
  <cols>
    <col min="1" max="1" width="5.7265625" style="1" customWidth="1"/>
    <col min="2" max="2" width="47.1796875" style="1" customWidth="1"/>
    <col min="3" max="7" width="17.7265625" style="1" customWidth="1"/>
    <col min="8" max="8" width="19.453125" style="1" customWidth="1"/>
    <col min="9" max="10" width="17.7265625" style="1" customWidth="1"/>
    <col min="11" max="16384" width="9.1796875" style="1"/>
  </cols>
  <sheetData>
    <row r="1" spans="1:10" ht="25" x14ac:dyDescent="0.35">
      <c r="A1" s="617"/>
      <c r="B1" s="618" t="s">
        <v>1588</v>
      </c>
      <c r="C1" s="619"/>
      <c r="D1" s="35"/>
      <c r="E1" s="35"/>
      <c r="F1" s="35"/>
      <c r="G1" s="35"/>
      <c r="H1" s="35"/>
      <c r="I1" s="35"/>
      <c r="J1" s="35"/>
    </row>
    <row r="2" spans="1:10" ht="15.5" x14ac:dyDescent="0.35">
      <c r="A2" s="617"/>
      <c r="B2" s="620"/>
      <c r="C2" s="621"/>
      <c r="D2" s="621"/>
      <c r="E2" s="621"/>
      <c r="F2" s="621"/>
      <c r="G2" s="621"/>
      <c r="H2" s="621"/>
      <c r="I2" s="621"/>
      <c r="J2" s="617"/>
    </row>
    <row r="3" spans="1:10" ht="15.5" x14ac:dyDescent="0.35">
      <c r="A3" s="617"/>
      <c r="B3" s="620"/>
      <c r="C3" s="621"/>
      <c r="D3" s="621"/>
      <c r="E3" s="621"/>
      <c r="F3" s="621"/>
      <c r="G3" s="621"/>
      <c r="H3" s="621"/>
      <c r="I3" s="621"/>
      <c r="J3" s="617"/>
    </row>
    <row r="4" spans="1:10" x14ac:dyDescent="0.35">
      <c r="A4" s="617"/>
      <c r="B4" s="622"/>
      <c r="C4" s="1231" t="s">
        <v>1592</v>
      </c>
      <c r="D4" s="1232"/>
      <c r="E4" s="1233" t="s">
        <v>1593</v>
      </c>
      <c r="F4" s="1234"/>
      <c r="G4" s="1231" t="s">
        <v>1594</v>
      </c>
      <c r="H4" s="1232"/>
      <c r="I4" s="1233" t="s">
        <v>1595</v>
      </c>
      <c r="J4" s="1234"/>
    </row>
    <row r="5" spans="1:10" ht="43.5" x14ac:dyDescent="0.35">
      <c r="A5" s="617"/>
      <c r="B5" s="623"/>
      <c r="C5" s="624"/>
      <c r="D5" s="625" t="s">
        <v>1596</v>
      </c>
      <c r="E5" s="624"/>
      <c r="F5" s="625" t="s">
        <v>1596</v>
      </c>
      <c r="G5" s="624"/>
      <c r="H5" s="625" t="s">
        <v>1597</v>
      </c>
      <c r="I5" s="626"/>
      <c r="J5" s="625" t="s">
        <v>1597</v>
      </c>
    </row>
    <row r="6" spans="1:10" x14ac:dyDescent="0.35">
      <c r="A6" s="617"/>
      <c r="B6" s="627"/>
      <c r="C6" s="41" t="s">
        <v>179</v>
      </c>
      <c r="D6" s="41" t="s">
        <v>808</v>
      </c>
      <c r="E6" s="41" t="s">
        <v>810</v>
      </c>
      <c r="F6" s="41" t="s">
        <v>812</v>
      </c>
      <c r="G6" s="41" t="s">
        <v>814</v>
      </c>
      <c r="H6" s="41" t="s">
        <v>818</v>
      </c>
      <c r="I6" s="41" t="s">
        <v>820</v>
      </c>
      <c r="J6" s="41" t="s">
        <v>822</v>
      </c>
    </row>
    <row r="7" spans="1:10" x14ac:dyDescent="0.35">
      <c r="A7" s="628" t="s">
        <v>179</v>
      </c>
      <c r="B7" s="629" t="s">
        <v>1598</v>
      </c>
      <c r="C7" s="820">
        <v>610476580.05000365</v>
      </c>
      <c r="D7" s="820"/>
      <c r="E7" s="821"/>
      <c r="F7" s="821"/>
      <c r="G7" s="820">
        <v>5651937190.3499956</v>
      </c>
      <c r="H7" s="820"/>
      <c r="I7" s="822"/>
      <c r="J7" s="821"/>
    </row>
    <row r="8" spans="1:10" x14ac:dyDescent="0.35">
      <c r="A8" s="41" t="s">
        <v>808</v>
      </c>
      <c r="B8" s="631" t="s">
        <v>1599</v>
      </c>
      <c r="C8" s="820">
        <v>0</v>
      </c>
      <c r="D8" s="820"/>
      <c r="E8" s="820">
        <v>0</v>
      </c>
      <c r="F8" s="820"/>
      <c r="G8" s="820">
        <v>405834</v>
      </c>
      <c r="H8" s="820"/>
      <c r="I8" s="823">
        <v>405834</v>
      </c>
      <c r="J8" s="820"/>
    </row>
    <row r="9" spans="1:10" x14ac:dyDescent="0.35">
      <c r="A9" s="41" t="s">
        <v>810</v>
      </c>
      <c r="B9" s="631" t="s">
        <v>821</v>
      </c>
      <c r="C9" s="820">
        <v>10000000</v>
      </c>
      <c r="D9" s="820"/>
      <c r="E9" s="820">
        <v>10000000</v>
      </c>
      <c r="F9" s="820"/>
      <c r="G9" s="820">
        <v>351847036.37</v>
      </c>
      <c r="H9" s="820"/>
      <c r="I9" s="823">
        <v>351847036.37</v>
      </c>
      <c r="J9" s="820"/>
    </row>
    <row r="10" spans="1:10" x14ac:dyDescent="0.35">
      <c r="A10" s="41" t="s">
        <v>812</v>
      </c>
      <c r="B10" s="632" t="s">
        <v>1600</v>
      </c>
      <c r="C10" s="820">
        <v>0</v>
      </c>
      <c r="D10" s="820"/>
      <c r="E10" s="820"/>
      <c r="F10" s="820"/>
      <c r="G10" s="820" t="s">
        <v>1710</v>
      </c>
      <c r="H10" s="820"/>
      <c r="I10" s="820"/>
      <c r="J10" s="820"/>
    </row>
    <row r="11" spans="1:10" x14ac:dyDescent="0.35">
      <c r="A11" s="41" t="s">
        <v>814</v>
      </c>
      <c r="B11" s="633" t="s">
        <v>1601</v>
      </c>
      <c r="C11" s="820">
        <v>0</v>
      </c>
      <c r="D11" s="820"/>
      <c r="E11" s="820"/>
      <c r="F11" s="820"/>
      <c r="G11" s="820" t="s">
        <v>1710</v>
      </c>
      <c r="H11" s="820"/>
      <c r="I11" s="820"/>
      <c r="J11" s="820"/>
    </row>
    <row r="12" spans="1:10" x14ac:dyDescent="0.35">
      <c r="A12" s="41" t="s">
        <v>816</v>
      </c>
      <c r="B12" s="632" t="s">
        <v>1602</v>
      </c>
      <c r="C12" s="820">
        <v>0</v>
      </c>
      <c r="D12" s="820"/>
      <c r="E12" s="820"/>
      <c r="F12" s="820"/>
      <c r="G12" s="820" t="s">
        <v>1710</v>
      </c>
      <c r="H12" s="820"/>
      <c r="I12" s="820"/>
      <c r="J12" s="820"/>
    </row>
    <row r="13" spans="1:10" x14ac:dyDescent="0.35">
      <c r="A13" s="41" t="s">
        <v>818</v>
      </c>
      <c r="B13" s="632" t="s">
        <v>1603</v>
      </c>
      <c r="C13" s="820">
        <v>0</v>
      </c>
      <c r="D13" s="820"/>
      <c r="E13" s="820"/>
      <c r="F13" s="820"/>
      <c r="G13" s="820" t="s">
        <v>1710</v>
      </c>
      <c r="H13" s="820"/>
      <c r="I13" s="820"/>
      <c r="J13" s="820"/>
    </row>
    <row r="14" spans="1:10" x14ac:dyDescent="0.35">
      <c r="A14" s="41" t="s">
        <v>820</v>
      </c>
      <c r="B14" s="632" t="s">
        <v>1604</v>
      </c>
      <c r="C14" s="820">
        <v>0</v>
      </c>
      <c r="D14" s="820"/>
      <c r="E14" s="820"/>
      <c r="F14" s="820"/>
      <c r="G14" s="820" t="s">
        <v>1710</v>
      </c>
      <c r="H14" s="820"/>
      <c r="I14" s="820"/>
      <c r="J14" s="820"/>
    </row>
    <row r="15" spans="1:10" x14ac:dyDescent="0.35">
      <c r="A15" s="41" t="s">
        <v>824</v>
      </c>
      <c r="B15" s="631" t="s">
        <v>1605</v>
      </c>
      <c r="C15" s="820">
        <v>600476580.05000365</v>
      </c>
      <c r="D15" s="820"/>
      <c r="E15" s="824"/>
      <c r="F15" s="824"/>
      <c r="G15" s="820">
        <v>5299684319.9799967</v>
      </c>
      <c r="H15" s="820"/>
      <c r="I15" s="825"/>
      <c r="J15" s="824"/>
    </row>
  </sheetData>
  <mergeCells count="4">
    <mergeCell ref="C4:D4"/>
    <mergeCell ref="E4:F4"/>
    <mergeCell ref="G4:H4"/>
    <mergeCell ref="I4:J4"/>
  </mergeCells>
  <conditionalFormatting sqref="C7:J15">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91CE-B965-46D6-AEE3-5F72E7F4F011}">
  <sheetPr codeName="Sheet108"/>
  <dimension ref="A1:AI22"/>
  <sheetViews>
    <sheetView workbookViewId="0">
      <selection activeCell="E8" sqref="E8"/>
    </sheetView>
    <sheetView workbookViewId="1"/>
  </sheetViews>
  <sheetFormatPr defaultColWidth="8.81640625" defaultRowHeight="12.5" x14ac:dyDescent="0.35"/>
  <cols>
    <col min="1" max="1" width="5.7265625" style="617" customWidth="1"/>
    <col min="2" max="2" width="72" style="617" customWidth="1"/>
    <col min="3" max="7" width="17.7265625" style="617" customWidth="1"/>
    <col min="8" max="8" width="19.453125" style="617" customWidth="1"/>
    <col min="9" max="10" width="17.7265625" style="617" customWidth="1"/>
    <col min="11" max="11" width="13.7265625" style="617" customWidth="1"/>
    <col min="12" max="16384" width="8.81640625" style="617"/>
  </cols>
  <sheetData>
    <row r="1" spans="1:35" ht="18.5" x14ac:dyDescent="0.35">
      <c r="A1" s="634"/>
      <c r="B1" s="618" t="s">
        <v>1589</v>
      </c>
      <c r="C1" s="635"/>
      <c r="D1" s="635"/>
      <c r="E1" s="635"/>
      <c r="F1" s="635"/>
    </row>
    <row r="2" spans="1:35" ht="18.5" x14ac:dyDescent="0.35">
      <c r="A2" s="634"/>
      <c r="B2" s="636"/>
      <c r="C2" s="635"/>
      <c r="D2" s="635"/>
      <c r="E2" s="635"/>
      <c r="F2" s="635"/>
    </row>
    <row r="3" spans="1:35" s="620" customFormat="1" ht="15.5" x14ac:dyDescent="0.35">
      <c r="C3" s="621"/>
      <c r="D3" s="621"/>
      <c r="E3" s="621"/>
      <c r="F3" s="621"/>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row>
    <row r="4" spans="1:35" ht="14.5" x14ac:dyDescent="0.35">
      <c r="A4" s="637"/>
      <c r="B4" s="638"/>
      <c r="C4" s="1231" t="s">
        <v>1606</v>
      </c>
      <c r="D4" s="1232"/>
      <c r="E4" s="1237" t="s">
        <v>1607</v>
      </c>
      <c r="F4" s="1238"/>
    </row>
    <row r="5" spans="1:35" ht="14.5" x14ac:dyDescent="0.35">
      <c r="A5" s="637"/>
      <c r="B5" s="638"/>
      <c r="C5" s="1235"/>
      <c r="D5" s="1236"/>
      <c r="E5" s="1231" t="s">
        <v>1608</v>
      </c>
      <c r="F5" s="1232"/>
    </row>
    <row r="6" spans="1:35" ht="43.5" x14ac:dyDescent="0.35">
      <c r="A6" s="623"/>
      <c r="B6" s="639"/>
      <c r="C6" s="640"/>
      <c r="D6" s="625" t="s">
        <v>1596</v>
      </c>
      <c r="E6" s="641"/>
      <c r="F6" s="625" t="s">
        <v>1597</v>
      </c>
    </row>
    <row r="7" spans="1:35" ht="14.5" x14ac:dyDescent="0.35">
      <c r="A7" s="623"/>
      <c r="B7" s="639"/>
      <c r="C7" s="41" t="s">
        <v>179</v>
      </c>
      <c r="D7" s="41" t="s">
        <v>808</v>
      </c>
      <c r="E7" s="41" t="s">
        <v>810</v>
      </c>
      <c r="F7" s="41" t="s">
        <v>814</v>
      </c>
    </row>
    <row r="8" spans="1:35" ht="14.5" x14ac:dyDescent="0.35">
      <c r="A8" s="628" t="s">
        <v>825</v>
      </c>
      <c r="B8" s="642" t="s">
        <v>1609</v>
      </c>
      <c r="C8" s="63">
        <v>910756419.81916714</v>
      </c>
      <c r="D8" s="63"/>
      <c r="E8" s="63">
        <v>5809675483.0238304</v>
      </c>
      <c r="F8" s="63"/>
    </row>
    <row r="9" spans="1:35" ht="14.5" x14ac:dyDescent="0.35">
      <c r="A9" s="41" t="s">
        <v>826</v>
      </c>
      <c r="B9" s="643" t="s">
        <v>1610</v>
      </c>
      <c r="C9" s="63">
        <v>0</v>
      </c>
      <c r="D9" s="63"/>
      <c r="E9" s="63"/>
      <c r="F9" s="63"/>
    </row>
    <row r="10" spans="1:35" ht="14.5" x14ac:dyDescent="0.35">
      <c r="A10" s="41" t="s">
        <v>827</v>
      </c>
      <c r="B10" s="643" t="s">
        <v>1599</v>
      </c>
      <c r="C10" s="63">
        <v>0</v>
      </c>
      <c r="D10" s="63"/>
      <c r="E10" s="63"/>
      <c r="F10" s="63"/>
    </row>
    <row r="11" spans="1:35" ht="14.5" x14ac:dyDescent="0.35">
      <c r="A11" s="41" t="s">
        <v>828</v>
      </c>
      <c r="B11" s="643" t="s">
        <v>821</v>
      </c>
      <c r="C11" s="63">
        <v>10000000</v>
      </c>
      <c r="D11" s="63"/>
      <c r="E11" s="63"/>
      <c r="F11" s="63"/>
    </row>
    <row r="12" spans="1:35" ht="14.5" x14ac:dyDescent="0.35">
      <c r="A12" s="41" t="s">
        <v>829</v>
      </c>
      <c r="B12" s="644" t="s">
        <v>1600</v>
      </c>
      <c r="C12" s="63"/>
      <c r="D12" s="63"/>
      <c r="E12" s="63"/>
      <c r="F12" s="63"/>
    </row>
    <row r="13" spans="1:35" ht="14.5" x14ac:dyDescent="0.35">
      <c r="A13" s="41" t="s">
        <v>830</v>
      </c>
      <c r="B13" s="645" t="s">
        <v>1601</v>
      </c>
      <c r="C13" s="63"/>
      <c r="D13" s="63"/>
      <c r="E13" s="63"/>
      <c r="F13" s="63"/>
    </row>
    <row r="14" spans="1:35" ht="14.5" x14ac:dyDescent="0.35">
      <c r="A14" s="41" t="s">
        <v>831</v>
      </c>
      <c r="B14" s="644" t="s">
        <v>1602</v>
      </c>
      <c r="C14" s="63"/>
      <c r="D14" s="63"/>
      <c r="E14" s="63"/>
      <c r="F14" s="63"/>
    </row>
    <row r="15" spans="1:35" ht="14.5" x14ac:dyDescent="0.35">
      <c r="A15" s="41" t="s">
        <v>832</v>
      </c>
      <c r="B15" s="644" t="s">
        <v>1603</v>
      </c>
      <c r="C15" s="63"/>
      <c r="D15" s="63"/>
      <c r="E15" s="63"/>
      <c r="F15" s="63"/>
    </row>
    <row r="16" spans="1:35" ht="14.5" x14ac:dyDescent="0.35">
      <c r="A16" s="41" t="s">
        <v>833</v>
      </c>
      <c r="B16" s="644" t="s">
        <v>1604</v>
      </c>
      <c r="C16" s="63"/>
      <c r="D16" s="63"/>
      <c r="E16" s="63"/>
      <c r="F16" s="63"/>
    </row>
    <row r="17" spans="1:6" ht="14.5" x14ac:dyDescent="0.35">
      <c r="A17" s="41" t="s">
        <v>834</v>
      </c>
      <c r="B17" s="643" t="s">
        <v>1611</v>
      </c>
      <c r="C17" s="63">
        <v>900756419.81916714</v>
      </c>
      <c r="D17" s="63"/>
      <c r="E17" s="63">
        <v>5809675483.0238304</v>
      </c>
      <c r="F17" s="63"/>
    </row>
    <row r="18" spans="1:6" ht="14.5" x14ac:dyDescent="0.35">
      <c r="A18" s="41" t="s">
        <v>1612</v>
      </c>
      <c r="B18" s="643" t="s">
        <v>1613</v>
      </c>
      <c r="C18" s="63"/>
      <c r="D18" s="63"/>
      <c r="E18" s="63"/>
      <c r="F18" s="63"/>
    </row>
    <row r="19" spans="1:6" ht="14.5" x14ac:dyDescent="0.35">
      <c r="A19" s="628" t="s">
        <v>1614</v>
      </c>
      <c r="B19" s="642" t="s">
        <v>1615</v>
      </c>
      <c r="C19" s="63"/>
      <c r="D19" s="63"/>
      <c r="E19" s="63"/>
      <c r="F19" s="63"/>
    </row>
    <row r="20" spans="1:6" ht="14.5" x14ac:dyDescent="0.35">
      <c r="A20" s="628">
        <v>241</v>
      </c>
      <c r="B20" s="642" t="s">
        <v>1616</v>
      </c>
      <c r="C20" s="630"/>
      <c r="D20" s="630"/>
      <c r="E20" s="63"/>
      <c r="F20" s="63"/>
    </row>
    <row r="21" spans="1:6" ht="14.5" x14ac:dyDescent="0.35">
      <c r="A21" s="628">
        <v>250</v>
      </c>
      <c r="B21" s="646" t="s">
        <v>1617</v>
      </c>
      <c r="C21" s="63"/>
      <c r="D21" s="63"/>
      <c r="E21" s="630"/>
      <c r="F21" s="630"/>
    </row>
    <row r="22" spans="1:6" x14ac:dyDescent="0.35">
      <c r="B22" s="647"/>
    </row>
  </sheetData>
  <mergeCells count="3">
    <mergeCell ref="C4:D5"/>
    <mergeCell ref="E4:F4"/>
    <mergeCell ref="E5:F5"/>
  </mergeCells>
  <conditionalFormatting sqref="D7:D17 E6:E17 D4:E5 C21:E21 E20 C18:E19 G8:G21 F7:F21 C1:I2 C4:C17">
    <cfRule type="cellIs" dxfId="1" priority="2" stopIfTrue="1" operator="lessThan">
      <formula>0</formula>
    </cfRule>
  </conditionalFormatting>
  <conditionalFormatting sqref="C20:D20">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17A9-F896-4380-8077-7C54B8BF7C80}">
  <sheetPr codeName="Sheet110"/>
  <dimension ref="A1:F15"/>
  <sheetViews>
    <sheetView workbookViewId="0"/>
    <sheetView workbookViewId="1"/>
  </sheetViews>
  <sheetFormatPr defaultColWidth="8.81640625" defaultRowHeight="12.5" x14ac:dyDescent="0.35"/>
  <cols>
    <col min="1" max="1" width="11.81640625" style="617" customWidth="1"/>
    <col min="2" max="2" width="78.453125" style="617" customWidth="1"/>
    <col min="3" max="7" width="17.7265625" style="617" customWidth="1"/>
    <col min="8" max="8" width="19.453125" style="617" customWidth="1"/>
    <col min="9" max="10" width="17.7265625" style="617" customWidth="1"/>
    <col min="11" max="11" width="13.7265625" style="617" customWidth="1"/>
    <col min="12" max="16384" width="8.81640625" style="617"/>
  </cols>
  <sheetData>
    <row r="1" spans="1:6" ht="18.5" x14ac:dyDescent="0.35">
      <c r="A1" s="636" t="s">
        <v>1591</v>
      </c>
      <c r="C1" s="617" t="s">
        <v>191</v>
      </c>
      <c r="D1" s="617" t="s">
        <v>1621</v>
      </c>
    </row>
    <row r="2" spans="1:6" ht="14.5" x14ac:dyDescent="0.35">
      <c r="A2" s="1" t="s">
        <v>1622</v>
      </c>
    </row>
    <row r="3" spans="1:6" ht="14.5" x14ac:dyDescent="0.35">
      <c r="A3" s="1"/>
    </row>
    <row r="5" spans="1:6" ht="14.5" x14ac:dyDescent="0.35">
      <c r="A5" s="217" t="s">
        <v>114</v>
      </c>
      <c r="B5" s="81" t="s">
        <v>123</v>
      </c>
    </row>
    <row r="6" spans="1:6" ht="14.5" x14ac:dyDescent="0.35">
      <c r="A6" s="16" t="s">
        <v>117</v>
      </c>
      <c r="B6" s="28" t="s">
        <v>1623</v>
      </c>
    </row>
    <row r="7" spans="1:6" ht="52.5" customHeight="1" x14ac:dyDescent="0.35">
      <c r="A7" s="659" t="s">
        <v>118</v>
      </c>
      <c r="B7" s="660" t="s">
        <v>1624</v>
      </c>
      <c r="C7" s="661"/>
      <c r="D7" s="661"/>
      <c r="E7" s="661"/>
      <c r="F7" s="661"/>
    </row>
    <row r="8" spans="1:6" ht="17.25" customHeight="1" x14ac:dyDescent="0.35">
      <c r="A8" s="662"/>
      <c r="B8" s="229"/>
      <c r="C8" s="663"/>
      <c r="D8" s="663"/>
      <c r="E8" s="663"/>
      <c r="F8" s="663"/>
    </row>
    <row r="9" spans="1:6" ht="14.5" x14ac:dyDescent="0.35">
      <c r="A9" s="662"/>
      <c r="B9" s="663"/>
      <c r="C9" s="663"/>
      <c r="D9" s="663"/>
      <c r="E9" s="663"/>
      <c r="F9" s="663"/>
    </row>
    <row r="10" spans="1:6" ht="14.5" x14ac:dyDescent="0.35">
      <c r="A10" s="662"/>
      <c r="B10" s="663"/>
      <c r="C10" s="663"/>
      <c r="D10" s="663"/>
      <c r="E10" s="663"/>
      <c r="F10" s="663"/>
    </row>
    <row r="11" spans="1:6" ht="14.5" x14ac:dyDescent="0.35">
      <c r="A11" s="662"/>
      <c r="B11" s="663"/>
      <c r="C11" s="663"/>
      <c r="D11" s="663"/>
      <c r="E11" s="663"/>
      <c r="F11" s="663"/>
    </row>
    <row r="12" spans="1:6" ht="14.5" x14ac:dyDescent="0.35">
      <c r="A12" s="662"/>
      <c r="B12" s="451"/>
      <c r="C12" s="451"/>
      <c r="D12" s="451"/>
      <c r="E12" s="451"/>
      <c r="F12" s="451"/>
    </row>
    <row r="13" spans="1:6" ht="14.5" x14ac:dyDescent="0.35">
      <c r="A13" s="664"/>
      <c r="B13" s="451"/>
      <c r="C13" s="451"/>
      <c r="D13" s="451"/>
      <c r="E13" s="451"/>
      <c r="F13" s="451"/>
    </row>
    <row r="14" spans="1:6" ht="14.5" x14ac:dyDescent="0.35">
      <c r="A14" s="664"/>
      <c r="B14" s="451"/>
      <c r="C14" s="451"/>
      <c r="D14" s="451"/>
      <c r="E14" s="451"/>
      <c r="F14" s="451"/>
    </row>
    <row r="15" spans="1:6" x14ac:dyDescent="0.35">
      <c r="B15" s="647"/>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90</vt:i4>
      </vt:variant>
      <vt:variant>
        <vt:lpstr>Named Ranges</vt:lpstr>
      </vt:variant>
      <vt:variant>
        <vt:i4>16</vt:i4>
      </vt:variant>
    </vt:vector>
  </HeadingPairs>
  <TitlesOfParts>
    <vt:vector size="106" baseType="lpstr">
      <vt:lpstr>TOC</vt:lpstr>
      <vt:lpstr>EU OV1</vt:lpstr>
      <vt:lpstr>EU KM1</vt:lpstr>
      <vt:lpstr>EU INS1</vt:lpstr>
      <vt:lpstr>EU INS2</vt:lpstr>
      <vt:lpstr>EU OVC</vt:lpstr>
      <vt:lpstr>EU OVA</vt:lpstr>
      <vt:lpstr>EU OVB</vt:lpstr>
      <vt:lpstr>EU LI1</vt:lpstr>
      <vt:lpstr>EU LI2</vt:lpstr>
      <vt:lpstr>EU LI3</vt:lpstr>
      <vt:lpstr>EU LIA</vt:lpstr>
      <vt:lpstr>EU LIB</vt:lpstr>
      <vt:lpstr>EU PV1</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CQ7</vt:lpstr>
      <vt:lpstr>EU CQ1</vt:lpstr>
      <vt:lpstr>EU CQ2</vt:lpstr>
      <vt:lpstr>EU CQ3</vt:lpstr>
      <vt:lpstr>EU CQ4</vt:lpstr>
      <vt:lpstr>EU CQ5</vt:lpstr>
      <vt:lpstr>EU CQ6</vt:lpstr>
      <vt:lpstr>EU CQ8</vt:lpstr>
      <vt:lpstr>EU CRC</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EU-SECA</vt:lpstr>
      <vt:lpstr>EU-SEC1</vt:lpstr>
      <vt:lpstr>EU-SEC2</vt:lpstr>
      <vt:lpstr>EU-SEC3</vt:lpstr>
      <vt:lpstr>EU-SEC4</vt:lpstr>
      <vt:lpstr>EU-SEC5</vt:lpstr>
      <vt:lpstr>EU MRA</vt:lpstr>
      <vt:lpstr>EU MR1</vt:lpstr>
      <vt:lpstr>EU MRB</vt:lpstr>
      <vt:lpstr>EU MR2-A</vt:lpstr>
      <vt:lpstr>EU MR2-B</vt:lpstr>
      <vt:lpstr>EU MR3</vt:lpstr>
      <vt:lpstr>EU MR4</vt:lpstr>
      <vt:lpstr>EU ORA</vt:lpstr>
      <vt:lpstr>EU OR1</vt:lpstr>
      <vt:lpstr>EU REMA</vt:lpstr>
      <vt:lpstr>EU REMA_base</vt:lpstr>
      <vt:lpstr>EU REM1</vt:lpstr>
      <vt:lpstr>EU REM2</vt:lpstr>
      <vt:lpstr>EU REM3</vt:lpstr>
      <vt:lpstr>EU REM4</vt:lpstr>
      <vt:lpstr>EU REM5</vt:lpstr>
      <vt:lpstr>EU AE3</vt:lpstr>
      <vt:lpstr>EU AE1</vt:lpstr>
      <vt:lpstr>EU AE2</vt:lpstr>
      <vt:lpstr>EU AE4</vt:lpstr>
      <vt:lpstr>'EU MR1'!_ftn1</vt:lpstr>
      <vt:lpstr>'EU MR1'!_ftnref1</vt:lpstr>
      <vt:lpstr>'EU LI1'!_Toc483499698</vt:lpstr>
      <vt:lpstr>'EU CC1'!Print_Area</vt:lpstr>
      <vt:lpstr>'EU CR3'!Print_Area</vt:lpstr>
      <vt:lpstr>'EU CR6-A'!Print_Area</vt:lpstr>
      <vt:lpstr>'EU CR7'!Print_Area</vt:lpstr>
      <vt:lpstr>'EU CR9'!Print_Area</vt:lpstr>
      <vt:lpstr>'EU CR9.1'!Print_Area</vt:lpstr>
      <vt:lpstr>'EU LI1'!Print_Area</vt:lpstr>
      <vt:lpstr>'EU LR1'!Print_Area</vt:lpstr>
      <vt:lpstr>'EU LR2'!Print_Area</vt:lpstr>
      <vt:lpstr>'EU LR3'!Print_Area</vt:lpstr>
      <vt:lpstr>'EU LRA'!Print_Area</vt:lpstr>
      <vt:lpstr>'EU-SEC5'!Print_Area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Dmitri Birjukov</dc:creator>
  <cp:lastModifiedBy>Vitaly Rybakov</cp:lastModifiedBy>
  <dcterms:created xsi:type="dcterms:W3CDTF">2022-03-18T10:10:32Z</dcterms:created>
  <dcterms:modified xsi:type="dcterms:W3CDTF">2023-01-31T15:18:55Z</dcterms:modified>
</cp:coreProperties>
</file>